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mbe.sharepoint.com/sites/org-Milieurapportering-indicatoren/Gedeelde documenten/Indicatoren lucht/1.4 Ozon/Concentraties/"/>
    </mc:Choice>
  </mc:AlternateContent>
  <xr:revisionPtr revIDLastSave="173" documentId="13_ncr:1_{C343B858-F787-4961-91FB-BD8095B58B96}" xr6:coauthVersionLast="47" xr6:coauthVersionMax="47" xr10:uidLastSave="{8DC7079D-7F2B-42A6-A624-AD59CFE66BDE}"/>
  <bookViews>
    <workbookView xWindow="28680" yWindow="-120" windowWidth="19440" windowHeight="15000" tabRatio="724" xr2:uid="{00000000-000D-0000-FFFF-FFFF00000000}"/>
  </bookViews>
  <sheets>
    <sheet name="Inhoud" sheetId="7" r:id="rId1"/>
    <sheet name="Ligging meetplaatsen O3" sheetId="1" r:id="rId2"/>
    <sheet name="Adressenlijst meetplaatsen O3" sheetId="2" r:id="rId3"/>
    <sheet name="Toetsing concentraties regelgev" sheetId="3" r:id="rId4"/>
    <sheet name="O3-concentraties uurwaarden" sheetId="4" r:id="rId5"/>
    <sheet name="O3-concentraties max 8-uurgm" sheetId="5" r:id="rId6"/>
    <sheet name="Max uurconc O3 ozondagen" sheetId="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6" l="1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I4" i="6"/>
  <c r="H4" i="6"/>
  <c r="G4" i="6"/>
  <c r="D23" i="6"/>
  <c r="E23" i="6"/>
  <c r="C24" i="6"/>
  <c r="D24" i="6"/>
  <c r="E24" i="6"/>
  <c r="C25" i="6"/>
  <c r="D25" i="6"/>
  <c r="E25" i="6"/>
  <c r="C26" i="6"/>
  <c r="D26" i="6"/>
  <c r="E26" i="6"/>
  <c r="F26" i="6"/>
  <c r="F25" i="6"/>
  <c r="F24" i="6"/>
  <c r="F23" i="6"/>
</calcChain>
</file>

<file path=xl/sharedStrings.xml><?xml version="1.0" encoding="utf-8"?>
<sst xmlns="http://schemas.openxmlformats.org/spreadsheetml/2006/main" count="345" uniqueCount="165">
  <si>
    <t>Ligging meetplaatsen ozon in Vlaanderen eind 2023</t>
  </si>
  <si>
    <t>Adressenlijst meetplaatsen ozon in Vlaanderen</t>
  </si>
  <si>
    <t>Toetsing concentraties aan de Europese regelgeving en WGO-advieswaarden</t>
  </si>
  <si>
    <t>Cumulatieve frequentieverdeling van de O3-concentraties (uurwaarden)</t>
  </si>
  <si>
    <t>Cumulatieve frequentieverdeling van de O3-concentraties (dagelijkse maximale 8-uurgemiddelden)</t>
  </si>
  <si>
    <t>Maximale uurconcentraties van O3 (ug/m³) op ozondagen in 2023 in Vlaanderen</t>
  </si>
  <si>
    <t>Naam</t>
  </si>
  <si>
    <t>Plaats</t>
  </si>
  <si>
    <t>(Deel)gemeente</t>
  </si>
  <si>
    <t>Straat</t>
  </si>
  <si>
    <t>Lambertcoördinaten</t>
  </si>
  <si>
    <t>Code</t>
  </si>
  <si>
    <t>X</t>
  </si>
  <si>
    <t>Y</t>
  </si>
  <si>
    <t>Z</t>
  </si>
  <si>
    <t>Aarschot</t>
  </si>
  <si>
    <t>N035</t>
  </si>
  <si>
    <t>Tieltse Baan</t>
  </si>
  <si>
    <r>
      <t>Berendrecht-Hoefbladstraat (</t>
    </r>
    <r>
      <rPr>
        <sz val="11"/>
        <color rgb="FFFF0000"/>
        <rFont val="Calibri"/>
        <family val="2"/>
      </rPr>
      <t>1*</t>
    </r>
    <r>
      <rPr>
        <sz val="11"/>
        <rFont val="Calibri"/>
        <family val="2"/>
      </rPr>
      <t>)</t>
    </r>
  </si>
  <si>
    <t>R831</t>
  </si>
  <si>
    <t>Antwerpen (Berendrecht)</t>
  </si>
  <si>
    <t>Hoefbladstraat</t>
  </si>
  <si>
    <t>Borgerhout-achtergrond</t>
  </si>
  <si>
    <t>R801</t>
  </si>
  <si>
    <t>Antwerpen (Borgerhout)</t>
  </si>
  <si>
    <t>Plantin en Moretuslei</t>
  </si>
  <si>
    <t>Bree</t>
  </si>
  <si>
    <t>N027</t>
  </si>
  <si>
    <t>Roterstraat</t>
  </si>
  <si>
    <t>Dessel</t>
  </si>
  <si>
    <t>N016</t>
  </si>
  <si>
    <t>Nieuwedijk</t>
  </si>
  <si>
    <t>Destelbergen</t>
  </si>
  <si>
    <t>R710</t>
  </si>
  <si>
    <t>Admiraaldreef</t>
  </si>
  <si>
    <t>Gellik</t>
  </si>
  <si>
    <t>N046</t>
  </si>
  <si>
    <t>Lanaken (Gellik)</t>
  </si>
  <si>
    <t>Dorpsstraat</t>
  </si>
  <si>
    <t>Gent-Baudelohof</t>
  </si>
  <si>
    <t>R701</t>
  </si>
  <si>
    <t>Gent</t>
  </si>
  <si>
    <t>Baudelostraat</t>
  </si>
  <si>
    <t>Hasselt</t>
  </si>
  <si>
    <t>N047</t>
  </si>
  <si>
    <t>Gourverneur Verwilghensingel</t>
  </si>
  <si>
    <t>Houtem</t>
  </si>
  <si>
    <t>N029</t>
  </si>
  <si>
    <t>Veurne (Houtem)</t>
  </si>
  <si>
    <t>Westmoerstraat</t>
  </si>
  <si>
    <r>
      <t>Idegem (</t>
    </r>
    <r>
      <rPr>
        <sz val="11"/>
        <color rgb="FFFF0000"/>
        <rFont val="Calibri"/>
        <family val="2"/>
      </rPr>
      <t>1*</t>
    </r>
    <r>
      <rPr>
        <sz val="11"/>
        <rFont val="Calibri"/>
        <family val="2"/>
      </rPr>
      <t>)</t>
    </r>
  </si>
  <si>
    <t>N051</t>
  </si>
  <si>
    <t>Geraardsbergen (Idegem)</t>
  </si>
  <si>
    <t>Ankerstraat</t>
  </si>
  <si>
    <t>Mechelen</t>
  </si>
  <si>
    <t>R842</t>
  </si>
  <si>
    <t>Hendrik Speecqvest</t>
  </si>
  <si>
    <t>Moerkerke</t>
  </si>
  <si>
    <t>N012</t>
  </si>
  <si>
    <t>Damme (Moerkerke)</t>
  </si>
  <si>
    <t>Damweg</t>
  </si>
  <si>
    <t>Roeselare-haven</t>
  </si>
  <si>
    <t>M705</t>
  </si>
  <si>
    <t>Roeselare</t>
  </si>
  <si>
    <t>Graankaai</t>
  </si>
  <si>
    <t>Schoten</t>
  </si>
  <si>
    <t>R811</t>
  </si>
  <si>
    <t>Lodewijk Weijtenstraat</t>
  </si>
  <si>
    <r>
      <t>Sint-Kruis-Winkel (</t>
    </r>
    <r>
      <rPr>
        <sz val="11"/>
        <color rgb="FFFF0000"/>
        <rFont val="Calibri"/>
        <family val="2"/>
      </rPr>
      <t>1*</t>
    </r>
    <r>
      <rPr>
        <sz val="11"/>
        <rFont val="Calibri"/>
        <family val="2"/>
      </rPr>
      <t>)</t>
    </r>
  </si>
  <si>
    <t>R740</t>
  </si>
  <si>
    <t>Gent (Sint-Kruis-Winkel)</t>
  </si>
  <si>
    <t>Schuitstraat</t>
  </si>
  <si>
    <t>Sint-Pieters-Leeuw</t>
  </si>
  <si>
    <t>N040</t>
  </si>
  <si>
    <t>Victor Maloustraat</t>
  </si>
  <si>
    <r>
      <t>Walshoutem (</t>
    </r>
    <r>
      <rPr>
        <sz val="11"/>
        <color rgb="FFFF0000"/>
        <rFont val="Calibri"/>
        <family val="2"/>
      </rPr>
      <t>1*</t>
    </r>
    <r>
      <rPr>
        <sz val="11"/>
        <rFont val="Calibri"/>
        <family val="2"/>
      </rPr>
      <t>)</t>
    </r>
  </si>
  <si>
    <t>N054</t>
  </si>
  <si>
    <t>Landen (Walshoutem)</t>
  </si>
  <si>
    <t>Walhostraat</t>
  </si>
  <si>
    <r>
      <rPr>
        <sz val="11"/>
        <color rgb="FFFF0000"/>
        <rFont val="Calibri"/>
        <family val="2"/>
      </rPr>
      <t>1*</t>
    </r>
    <r>
      <rPr>
        <sz val="11"/>
        <color theme="1"/>
        <rFont val="Calibri"/>
        <family val="2"/>
      </rPr>
      <t>: meting stopgezet op 31/12/2023</t>
    </r>
  </si>
  <si>
    <t>Meetresultaten worden gestockeerd tot -detectielimiet (-DL). Alle resultaten beneden -DL werden verworpen</t>
  </si>
  <si>
    <t>jaar 2023</t>
  </si>
  <si>
    <t>EU informatiedrempel</t>
  </si>
  <si>
    <t>EU alarmdrempel</t>
  </si>
  <si>
    <t>EU streefwaarde gezondheid</t>
  </si>
  <si>
    <t>WGO</t>
  </si>
  <si>
    <t>EU streefwaarde gewassen</t>
  </si>
  <si>
    <t>meetplaats</t>
  </si>
  <si>
    <t>station</t>
  </si>
  <si>
    <t># uren</t>
  </si>
  <si>
    <t>#dagen met</t>
  </si>
  <si>
    <t># dagen met</t>
  </si>
  <si>
    <t>max 1u</t>
  </si>
  <si>
    <t>max 8u</t>
  </si>
  <si>
    <t>#dagen (3j gem)</t>
  </si>
  <si>
    <t>gem.max 8u</t>
  </si>
  <si>
    <t>AOT40veg</t>
  </si>
  <si>
    <t>code</t>
  </si>
  <si>
    <t>&gt; 180</t>
  </si>
  <si>
    <t>1u&gt; 180</t>
  </si>
  <si>
    <t>&gt; 240</t>
  </si>
  <si>
    <t>1u &gt; 240</t>
  </si>
  <si>
    <t>max8u &gt; 120</t>
  </si>
  <si>
    <r>
      <t>met max8u &gt; 120</t>
    </r>
    <r>
      <rPr>
        <vertAlign val="superscript"/>
        <sz val="11"/>
        <color theme="0"/>
        <rFont val="Calibri"/>
        <family val="2"/>
        <scheme val="minor"/>
      </rPr>
      <t>a</t>
    </r>
  </si>
  <si>
    <t>max8u &gt; 100</t>
  </si>
  <si>
    <t>in piek seizoen</t>
  </si>
  <si>
    <t>in 2023</t>
  </si>
  <si>
    <r>
      <t>(5j gem)</t>
    </r>
    <r>
      <rPr>
        <vertAlign val="superscript"/>
        <sz val="11"/>
        <color theme="0"/>
        <rFont val="Calibri"/>
        <family val="2"/>
        <scheme val="minor"/>
      </rPr>
      <t>b</t>
    </r>
  </si>
  <si>
    <t>Antwerpen-Borgerhout</t>
  </si>
  <si>
    <t>Berendrecht</t>
  </si>
  <si>
    <t>Idegem</t>
  </si>
  <si>
    <t xml:space="preserve">Sint-Kruis-Winkel </t>
  </si>
  <si>
    <t>na2</t>
  </si>
  <si>
    <t>Walshoutem</t>
  </si>
  <si>
    <t>Cursief: Onvoldoende data beschikbaar volgens de kwaliteitsvereisten van de EU-Richtlijn 2008/50/EG. Hierdoor is het aantal overschrijdingen mogelijk een onderschatting van de werkelijkheid.</t>
  </si>
  <si>
    <r>
      <t>a</t>
    </r>
    <r>
      <rPr>
        <sz val="11"/>
        <color indexed="8"/>
        <rFont val="Calibri"/>
        <family val="2"/>
        <scheme val="minor"/>
      </rPr>
      <t xml:space="preserve">: Het 3-jaargemiddelde is het gemiddelde van die jaren waarvoor er voldoende data beschikbaar zijn. Wanneer geen enkel jaar voldoende data heeft, wordt het 3-jaargemiddelde niet berekend (cfr. 2008/50/EG, annex VII)   </t>
    </r>
  </si>
  <si>
    <r>
      <t>b</t>
    </r>
    <r>
      <rPr>
        <sz val="11"/>
        <color indexed="8"/>
        <rFont val="Calibri"/>
        <family val="2"/>
        <scheme val="minor"/>
      </rPr>
      <t xml:space="preserve">: Het 5-jaargemiddelde is het gemiddelde van die jaren waarvoor er voldoende data beschikbaar zijn. Wanneer minder dan 3 jaren voldoende data hebben, wordt het 5-jaargemiddelde niet berekend (cfr. 2008/50/EG, annex VII)   </t>
    </r>
  </si>
  <si>
    <t># uren &gt; 180</t>
  </si>
  <si>
    <t>aantal uren met een concentratie &gt; 180 µg/m³</t>
  </si>
  <si>
    <t>#dagen met 1u&gt; 180</t>
  </si>
  <si>
    <t>aantal dagen waarop de hoogste uurconcentratie &gt; 180 µg/m³</t>
  </si>
  <si>
    <t># uren &gt; 240</t>
  </si>
  <si>
    <t>aantal uren met een concentratie &gt; 240 µg/m³</t>
  </si>
  <si>
    <t># dagen met 1u &gt; 240</t>
  </si>
  <si>
    <t>aantal dagen waarop de hoogste uurconcentratie &gt; 240 µg/m³</t>
  </si>
  <si>
    <t>de hoogste uurconcentratie (in µg/m³)</t>
  </si>
  <si>
    <t># dagen met max8u &gt; 120</t>
  </si>
  <si>
    <t>aantal dagen waarop de hoogste 8-uurgemiddelde concentratie groter is dan 120 µg/m³</t>
  </si>
  <si>
    <t>de hoogste 8-uurgemiddelde concentratie (in µg/m³)</t>
  </si>
  <si>
    <t># dagen (3j gem) met  max8u &gt; 120</t>
  </si>
  <si>
    <t>aantal dagen waarop de hoogste 8-uurgemiddelde concentratie groter is dan 120 µg/m³ (gemiddeld over 2021, 2022 en 2023)</t>
  </si>
  <si>
    <t>gemiddelde max8u in piek seizoen</t>
  </si>
  <si>
    <t>gemiddelde van de dagelijkse hoogste 8-uurgemiddelde concentraties tijdens de 6 maanden waarin de glijdende gemiddelde ozonconcentratie het hoogste is</t>
  </si>
  <si>
    <r>
      <t>AOT40</t>
    </r>
    <r>
      <rPr>
        <vertAlign val="subscript"/>
        <sz val="11"/>
        <color rgb="FF000000"/>
        <rFont val="Calibri"/>
        <family val="2"/>
        <scheme val="minor"/>
      </rPr>
      <t>veg</t>
    </r>
  </si>
  <si>
    <r>
      <t>AOT40</t>
    </r>
    <r>
      <rPr>
        <vertAlign val="subscript"/>
        <sz val="11"/>
        <color theme="1"/>
        <rFont val="Calibri"/>
        <family val="2"/>
        <scheme val="minor"/>
      </rPr>
      <t>ppb</t>
    </r>
    <r>
      <rPr>
        <sz val="11"/>
        <color theme="1"/>
        <rFont val="Calibri"/>
        <family val="2"/>
        <scheme val="minor"/>
      </rPr>
      <t xml:space="preserve"> tussen 8u en 20u van mei tot en met juli (in (µg/m³).uren))</t>
    </r>
  </si>
  <si>
    <r>
      <t>AOT40</t>
    </r>
    <r>
      <rPr>
        <vertAlign val="subscript"/>
        <sz val="11"/>
        <color rgb="FF000000"/>
        <rFont val="Calibri"/>
        <family val="2"/>
        <scheme val="minor"/>
      </rPr>
      <t>veg</t>
    </r>
    <r>
      <rPr>
        <sz val="11"/>
        <color indexed="8"/>
        <rFont val="Calibri"/>
        <family val="2"/>
        <scheme val="minor"/>
      </rPr>
      <t xml:space="preserve"> (5j gem)</t>
    </r>
  </si>
  <si>
    <r>
      <t>AOT40</t>
    </r>
    <r>
      <rPr>
        <vertAlign val="subscript"/>
        <sz val="11"/>
        <color rgb="FF000000"/>
        <rFont val="Calibri"/>
      </rPr>
      <t>ppb</t>
    </r>
    <r>
      <rPr>
        <sz val="11"/>
        <color rgb="FF000000"/>
        <rFont val="Calibri"/>
      </rPr>
      <t xml:space="preserve"> tussen 8u en 20u van mei tot en met juli, gemiddeld over 2019 t.e.m. 2023 (in (µg/m³).uren))</t>
    </r>
  </si>
  <si>
    <r>
      <t>Cumulatieve frequentieverdeling van de 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-concentraties (uurwaarden)</t>
    </r>
  </si>
  <si>
    <t>NAAM</t>
  </si>
  <si>
    <t>CODE</t>
  </si>
  <si>
    <t>Aantal
data</t>
  </si>
  <si>
    <t>% Aantal
data</t>
  </si>
  <si>
    <t># zomermaanden met onvoldoende data*</t>
  </si>
  <si>
    <t>Gemiddelde</t>
  </si>
  <si>
    <t>Standaardafwijking</t>
  </si>
  <si>
    <t>Min</t>
  </si>
  <si>
    <t>P25</t>
  </si>
  <si>
    <t>P50</t>
  </si>
  <si>
    <t>P75</t>
  </si>
  <si>
    <t>P90</t>
  </si>
  <si>
    <t>P99</t>
  </si>
  <si>
    <t>Max</t>
  </si>
  <si>
    <r>
      <t>O</t>
    </r>
    <r>
      <rPr>
        <b/>
        <vertAlign val="subscript"/>
        <sz val="11"/>
        <rFont val="Calibri"/>
        <family val="2"/>
        <scheme val="minor"/>
      </rPr>
      <t>3</t>
    </r>
    <r>
      <rPr>
        <b/>
        <sz val="12"/>
        <rFont val="Times New Roman"/>
        <family val="1"/>
      </rPr>
      <t/>
    </r>
  </si>
  <si>
    <r>
      <t>O</t>
    </r>
    <r>
      <rPr>
        <b/>
        <vertAlign val="subscript"/>
        <sz val="11"/>
        <color rgb="FF000000"/>
        <rFont val="Calibri"/>
      </rPr>
      <t>3</t>
    </r>
    <r>
      <rPr>
        <b/>
        <sz val="11"/>
        <color rgb="FF000000"/>
        <rFont val="Calibri"/>
      </rPr>
      <t xml:space="preserve"> (µg/m</t>
    </r>
    <r>
      <rPr>
        <b/>
        <vertAlign val="superscript"/>
        <sz val="11"/>
        <color rgb="FF000000"/>
        <rFont val="Calibri"/>
      </rPr>
      <t>3</t>
    </r>
    <r>
      <rPr>
        <b/>
        <sz val="11"/>
        <color rgb="FF000000"/>
        <rFont val="Calibri"/>
      </rPr>
      <t>): UURWAARDEN: 01/01/2023 - 31/12/2023</t>
    </r>
  </si>
  <si>
    <r>
      <rPr>
        <sz val="11"/>
        <color rgb="FFFF0000"/>
        <rFont val="Calibri"/>
        <scheme val="minor"/>
      </rPr>
      <t>*</t>
    </r>
    <r>
      <rPr>
        <sz val="11"/>
        <color rgb="FF000000"/>
        <rFont val="Calibri"/>
        <scheme val="minor"/>
      </rPr>
      <t>Annex VII van de richtlijn vereist 5 van de 6 zomermaanden (april-september) met ten minste 90 % data tussen 8-20u MET</t>
    </r>
  </si>
  <si>
    <r>
      <t>Cumulatieve frequentieverdeling van de 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-concentraties (dagelijkse maximale 8-uurgemiddelden)</t>
    </r>
  </si>
  <si>
    <r>
      <rPr>
        <b/>
        <sz val="11"/>
        <color rgb="FF000000"/>
        <rFont val="Calibri"/>
      </rPr>
      <t>O</t>
    </r>
    <r>
      <rPr>
        <b/>
        <vertAlign val="subscript"/>
        <sz val="11"/>
        <color rgb="FF000000"/>
        <rFont val="Calibri"/>
      </rPr>
      <t>3</t>
    </r>
    <r>
      <rPr>
        <b/>
        <sz val="11"/>
        <color rgb="FF000000"/>
        <rFont val="Calibri"/>
      </rPr>
      <t xml:space="preserve"> (µg/m</t>
    </r>
    <r>
      <rPr>
        <b/>
        <vertAlign val="superscript"/>
        <sz val="11"/>
        <color rgb="FF000000"/>
        <rFont val="Calibri"/>
      </rPr>
      <t>3</t>
    </r>
    <r>
      <rPr>
        <b/>
        <sz val="11"/>
        <color rgb="FF000000"/>
        <rFont val="Calibri"/>
      </rPr>
      <t>): MAXIMUM DAGELIJKS 8-UURGEMIDDELDE: 01/01/2023 - 31/12/2023</t>
    </r>
  </si>
  <si>
    <t>*Annex VII van de richtlijn vereist 5 van de 6 zomermaanden (april-september) met ten minste 27 dagen met voldoende beschikbare data om een dagelijkse hoogste 8u-gemiddelde te berekenen</t>
  </si>
  <si>
    <t># dagen &gt; 180</t>
  </si>
  <si>
    <t>#dagen &gt; 240</t>
  </si>
  <si>
    <t># stations &gt; 180 µg/m³</t>
  </si>
  <si>
    <t>max</t>
  </si>
  <si>
    <t>gemiddelde</t>
  </si>
  <si>
    <t>min</t>
  </si>
  <si>
    <t>ozondag: een dag met minstens 1 uur ozonconcentratie &gt; 180 µg/m³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</si>
</sst>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71717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i/>
      <sz val="11"/>
      <color indexed="4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vertAlign val="subscript"/>
      <sz val="11"/>
      <color rgb="FF000000"/>
      <name val="Calibri"/>
    </font>
    <font>
      <b/>
      <sz val="11"/>
      <color rgb="FF000000"/>
      <name val="Calibri"/>
    </font>
    <font>
      <b/>
      <vertAlign val="subscript"/>
      <sz val="11"/>
      <color rgb="FF000000"/>
      <name val="Calibri"/>
    </font>
    <font>
      <b/>
      <vertAlign val="superscript"/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trike/>
      <sz val="11"/>
      <color rgb="FFFF0000"/>
      <name val="Calibri"/>
      <family val="2"/>
    </font>
    <font>
      <sz val="8"/>
      <name val="Arial"/>
      <family val="2"/>
    </font>
    <font>
      <u/>
      <sz val="10"/>
      <color rgb="FF0563C1"/>
      <name val="Arial"/>
      <family val="2"/>
    </font>
    <font>
      <i/>
      <sz val="11"/>
      <color rgb="FF3366FF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242424"/>
      <name val="Calibri"/>
      <scheme val="minor"/>
    </font>
    <font>
      <sz val="11"/>
      <color rgb="FFFF0000"/>
      <name val="Calibri"/>
      <scheme val="minor"/>
    </font>
    <font>
      <sz val="11"/>
      <color rgb="FF000000"/>
      <name val="Calibri"/>
      <scheme val="minor"/>
    </font>
    <font>
      <sz val="11"/>
      <name val="Calibri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96E8B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26B8E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</borders>
  <cellStyleXfs count="60">
    <xf numFmtId="0" fontId="0" fillId="0" borderId="0"/>
    <xf numFmtId="0" fontId="14" fillId="0" borderId="0"/>
    <xf numFmtId="0" fontId="15" fillId="0" borderId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7" applyNumberFormat="0" applyAlignment="0" applyProtection="0"/>
    <xf numFmtId="0" fontId="35" fillId="9" borderId="8" applyNumberFormat="0" applyAlignment="0" applyProtection="0"/>
    <xf numFmtId="0" fontId="36" fillId="9" borderId="7" applyNumberFormat="0" applyAlignment="0" applyProtection="0"/>
    <xf numFmtId="0" fontId="37" fillId="0" borderId="9" applyNumberFormat="0" applyFill="0" applyAlignment="0" applyProtection="0"/>
    <xf numFmtId="0" fontId="21" fillId="10" borderId="10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2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2" fillId="35" borderId="0" applyNumberFormat="0" applyBorder="0" applyAlignment="0" applyProtection="0"/>
    <xf numFmtId="0" fontId="4" fillId="0" borderId="0"/>
    <xf numFmtId="0" fontId="4" fillId="11" borderId="11" applyNumberFormat="0" applyFont="0" applyAlignment="0" applyProtection="0"/>
    <xf numFmtId="0" fontId="3" fillId="0" borderId="0"/>
    <xf numFmtId="0" fontId="3" fillId="11" borderId="11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</cellStyleXfs>
  <cellXfs count="127">
    <xf numFmtId="0" fontId="0" fillId="0" borderId="0" xfId="0"/>
    <xf numFmtId="0" fontId="5" fillId="2" borderId="2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8" fillId="0" borderId="0" xfId="0" applyFont="1"/>
    <xf numFmtId="0" fontId="21" fillId="2" borderId="2" xfId="0" applyFont="1" applyFill="1" applyBorder="1" applyAlignment="1">
      <alignment horizontal="left"/>
    </xf>
    <xf numFmtId="0" fontId="22" fillId="2" borderId="2" xfId="0" applyFont="1" applyFill="1" applyBorder="1"/>
    <xf numFmtId="0" fontId="22" fillId="2" borderId="0" xfId="0" applyFont="1" applyFill="1" applyAlignment="1">
      <alignment horizontal="left"/>
    </xf>
    <xf numFmtId="0" fontId="22" fillId="2" borderId="3" xfId="0" applyFont="1" applyFill="1" applyBorder="1" applyAlignment="1">
      <alignment horizontal="center"/>
    </xf>
    <xf numFmtId="0" fontId="22" fillId="2" borderId="0" xfId="0" applyFont="1" applyFill="1" applyAlignment="1">
      <alignment horizontal="right"/>
    </xf>
    <xf numFmtId="0" fontId="22" fillId="2" borderId="3" xfId="0" applyFont="1" applyFill="1" applyBorder="1" applyAlignment="1">
      <alignment horizontal="right"/>
    </xf>
    <xf numFmtId="0" fontId="16" fillId="3" borderId="0" xfId="0" applyFont="1" applyFill="1"/>
    <xf numFmtId="3" fontId="18" fillId="3" borderId="0" xfId="0" applyNumberFormat="1" applyFont="1" applyFill="1" applyAlignment="1">
      <alignment horizontal="right"/>
    </xf>
    <xf numFmtId="0" fontId="18" fillId="3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11" fillId="0" borderId="0" xfId="2" applyFont="1"/>
    <xf numFmtId="0" fontId="16" fillId="0" borderId="0" xfId="0" applyFont="1"/>
    <xf numFmtId="3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1" fontId="18" fillId="0" borderId="0" xfId="0" applyNumberFormat="1" applyFont="1" applyAlignment="1">
      <alignment horizontal="right"/>
    </xf>
    <xf numFmtId="0" fontId="21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right" wrapText="1"/>
    </xf>
    <xf numFmtId="0" fontId="21" fillId="2" borderId="1" xfId="0" applyFont="1" applyFill="1" applyBorder="1" applyAlignment="1">
      <alignment horizontal="right"/>
    </xf>
    <xf numFmtId="0" fontId="21" fillId="2" borderId="1" xfId="0" applyFont="1" applyFill="1" applyBorder="1"/>
    <xf numFmtId="0" fontId="26" fillId="0" borderId="0" xfId="3" applyFont="1"/>
    <xf numFmtId="0" fontId="4" fillId="0" borderId="0" xfId="44"/>
    <xf numFmtId="0" fontId="3" fillId="0" borderId="0" xfId="46"/>
    <xf numFmtId="0" fontId="16" fillId="0" borderId="2" xfId="0" applyFont="1" applyBorder="1"/>
    <xf numFmtId="0" fontId="18" fillId="0" borderId="2" xfId="0" applyFont="1" applyBorder="1" applyAlignment="1">
      <alignment horizontal="right"/>
    </xf>
    <xf numFmtId="3" fontId="18" fillId="0" borderId="2" xfId="0" applyNumberFormat="1" applyFont="1" applyBorder="1" applyAlignment="1">
      <alignment horizontal="right"/>
    </xf>
    <xf numFmtId="0" fontId="2" fillId="0" borderId="0" xfId="0" applyFont="1"/>
    <xf numFmtId="0" fontId="9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16" fontId="21" fillId="2" borderId="1" xfId="0" applyNumberFormat="1" applyFont="1" applyFill="1" applyBorder="1"/>
    <xf numFmtId="0" fontId="25" fillId="0" borderId="0" xfId="3" applyFill="1" applyBorder="1" applyAlignment="1"/>
    <xf numFmtId="0" fontId="53" fillId="0" borderId="0" xfId="0" applyFont="1"/>
    <xf numFmtId="1" fontId="18" fillId="0" borderId="2" xfId="0" applyNumberFormat="1" applyFont="1" applyBorder="1" applyAlignment="1">
      <alignment horizontal="right"/>
    </xf>
    <xf numFmtId="1" fontId="18" fillId="3" borderId="0" xfId="0" applyNumberFormat="1" applyFont="1" applyFill="1" applyAlignment="1">
      <alignment horizontal="right"/>
    </xf>
    <xf numFmtId="0" fontId="55" fillId="0" borderId="0" xfId="0" applyFont="1"/>
    <xf numFmtId="0" fontId="9" fillId="3" borderId="0" xfId="0" applyFont="1" applyFill="1"/>
    <xf numFmtId="0" fontId="55" fillId="3" borderId="0" xfId="0" applyFont="1" applyFill="1"/>
    <xf numFmtId="0" fontId="10" fillId="0" borderId="0" xfId="0" applyFont="1" applyAlignment="1">
      <alignment horizontal="center"/>
    </xf>
    <xf numFmtId="0" fontId="26" fillId="0" borderId="0" xfId="3" applyFont="1" applyAlignment="1">
      <alignment wrapText="1"/>
    </xf>
    <xf numFmtId="0" fontId="7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9" fillId="36" borderId="3" xfId="0" applyFont="1" applyFill="1" applyBorder="1"/>
    <xf numFmtId="0" fontId="55" fillId="36" borderId="3" xfId="0" applyFont="1" applyFill="1" applyBorder="1"/>
    <xf numFmtId="0" fontId="11" fillId="36" borderId="0" xfId="0" applyFont="1" applyFill="1" applyBorder="1"/>
    <xf numFmtId="0" fontId="1" fillId="36" borderId="0" xfId="0" applyFont="1" applyFill="1" applyBorder="1" applyAlignment="1">
      <alignment horizontal="right"/>
    </xf>
    <xf numFmtId="0" fontId="11" fillId="36" borderId="0" xfId="0" applyFont="1" applyFill="1" applyBorder="1" applyAlignment="1">
      <alignment horizontal="right"/>
    </xf>
    <xf numFmtId="1" fontId="11" fillId="36" borderId="0" xfId="0" applyNumberFormat="1" applyFont="1" applyFill="1" applyBorder="1" applyAlignment="1">
      <alignment horizontal="right"/>
    </xf>
    <xf numFmtId="3" fontId="11" fillId="36" borderId="0" xfId="0" applyNumberFormat="1" applyFont="1" applyFill="1" applyBorder="1" applyAlignment="1">
      <alignment horizontal="right"/>
    </xf>
    <xf numFmtId="0" fontId="42" fillId="36" borderId="0" xfId="0" applyFont="1" applyFill="1" applyBorder="1" applyAlignment="1">
      <alignment horizontal="right"/>
    </xf>
    <xf numFmtId="1" fontId="42" fillId="36" borderId="0" xfId="0" applyNumberFormat="1" applyFont="1" applyFill="1" applyBorder="1" applyAlignment="1">
      <alignment horizontal="right"/>
    </xf>
    <xf numFmtId="3" fontId="42" fillId="36" borderId="0" xfId="0" applyNumberFormat="1" applyFont="1" applyFill="1" applyBorder="1" applyAlignment="1">
      <alignment horizontal="right"/>
    </xf>
    <xf numFmtId="0" fontId="11" fillId="36" borderId="13" xfId="0" applyFont="1" applyFill="1" applyBorder="1"/>
    <xf numFmtId="0" fontId="1" fillId="36" borderId="13" xfId="0" applyFont="1" applyFill="1" applyBorder="1" applyAlignment="1">
      <alignment horizontal="right"/>
    </xf>
    <xf numFmtId="0" fontId="11" fillId="36" borderId="13" xfId="0" applyFont="1" applyFill="1" applyBorder="1" applyAlignment="1">
      <alignment horizontal="right"/>
    </xf>
    <xf numFmtId="1" fontId="11" fillId="36" borderId="13" xfId="0" applyNumberFormat="1" applyFont="1" applyFill="1" applyBorder="1" applyAlignment="1">
      <alignment horizontal="right"/>
    </xf>
    <xf numFmtId="3" fontId="11" fillId="36" borderId="13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" fillId="0" borderId="0" xfId="0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0" fillId="0" borderId="0" xfId="0" applyFill="1"/>
    <xf numFmtId="0" fontId="11" fillId="0" borderId="0" xfId="0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0" fontId="54" fillId="0" borderId="0" xfId="0" applyFont="1" applyFill="1" applyBorder="1" applyAlignment="1">
      <alignment horizontal="right"/>
    </xf>
    <xf numFmtId="0" fontId="16" fillId="36" borderId="0" xfId="0" applyFont="1" applyFill="1"/>
    <xf numFmtId="3" fontId="18" fillId="36" borderId="0" xfId="0" applyNumberFormat="1" applyFont="1" applyFill="1" applyAlignment="1">
      <alignment horizontal="right"/>
    </xf>
    <xf numFmtId="1" fontId="18" fillId="36" borderId="0" xfId="0" applyNumberFormat="1" applyFont="1" applyFill="1" applyAlignment="1">
      <alignment horizontal="right"/>
    </xf>
    <xf numFmtId="0" fontId="18" fillId="36" borderId="0" xfId="0" applyFont="1" applyFill="1" applyAlignment="1">
      <alignment horizontal="right"/>
    </xf>
    <xf numFmtId="0" fontId="16" fillId="36" borderId="13" xfId="0" applyFont="1" applyFill="1" applyBorder="1"/>
    <xf numFmtId="3" fontId="18" fillId="36" borderId="13" xfId="0" applyNumberFormat="1" applyFont="1" applyFill="1" applyBorder="1" applyAlignment="1">
      <alignment horizontal="right"/>
    </xf>
    <xf numFmtId="1" fontId="18" fillId="36" borderId="13" xfId="0" applyNumberFormat="1" applyFont="1" applyFill="1" applyBorder="1" applyAlignment="1">
      <alignment horizontal="right"/>
    </xf>
    <xf numFmtId="0" fontId="18" fillId="36" borderId="13" xfId="0" applyFont="1" applyFill="1" applyBorder="1" applyAlignment="1">
      <alignment horizontal="right"/>
    </xf>
    <xf numFmtId="0" fontId="16" fillId="0" borderId="0" xfId="0" applyFont="1" applyFill="1"/>
    <xf numFmtId="3" fontId="18" fillId="0" borderId="0" xfId="0" applyNumberFormat="1" applyFont="1" applyFill="1" applyAlignment="1">
      <alignment horizontal="right"/>
    </xf>
    <xf numFmtId="1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4" fillId="0" borderId="0" xfId="44" applyFill="1"/>
    <xf numFmtId="0" fontId="0" fillId="0" borderId="0" xfId="0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37" borderId="0" xfId="0" applyFont="1" applyFill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6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36" borderId="13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60" fillId="0" borderId="0" xfId="2" applyFont="1" applyAlignment="1">
      <alignment wrapText="1"/>
    </xf>
    <xf numFmtId="0" fontId="16" fillId="3" borderId="13" xfId="0" applyFont="1" applyFill="1" applyBorder="1"/>
    <xf numFmtId="0" fontId="18" fillId="3" borderId="13" xfId="0" applyFont="1" applyFill="1" applyBorder="1" applyAlignment="1">
      <alignment horizontal="right"/>
    </xf>
    <xf numFmtId="0" fontId="18" fillId="3" borderId="13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0" fontId="18" fillId="36" borderId="0" xfId="0" applyFont="1" applyFill="1"/>
    <xf numFmtId="0" fontId="18" fillId="36" borderId="13" xfId="0" applyFont="1" applyFill="1" applyBorder="1"/>
    <xf numFmtId="0" fontId="18" fillId="0" borderId="0" xfId="0" applyFont="1" applyFill="1"/>
    <xf numFmtId="0" fontId="1" fillId="0" borderId="0" xfId="0" applyFont="1" applyFill="1"/>
    <xf numFmtId="0" fontId="3" fillId="0" borderId="0" xfId="46" applyFill="1"/>
    <xf numFmtId="0" fontId="6" fillId="0" borderId="0" xfId="0" applyFont="1" applyFill="1"/>
    <xf numFmtId="0" fontId="57" fillId="0" borderId="0" xfId="0" applyFont="1"/>
    <xf numFmtId="0" fontId="5" fillId="2" borderId="2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40" fillId="0" borderId="0" xfId="0" applyFont="1"/>
    <xf numFmtId="0" fontId="20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40" fillId="0" borderId="0" xfId="0" applyFont="1" applyAlignment="1">
      <alignment horizontal="left"/>
    </xf>
    <xf numFmtId="0" fontId="21" fillId="2" borderId="2" xfId="0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5" fillId="0" borderId="0" xfId="0" applyFont="1" applyAlignment="1">
      <alignment horizontal="center"/>
    </xf>
  </cellXfs>
  <cellStyles count="60">
    <cellStyle name="20% - Accent1" xfId="21" builtinId="30" customBuiltin="1"/>
    <cellStyle name="20% - Accent1 2" xfId="48" xr:uid="{00000000-0005-0000-0000-000001000000}"/>
    <cellStyle name="20% - Accent2" xfId="25" builtinId="34" customBuiltin="1"/>
    <cellStyle name="20% - Accent2 2" xfId="50" xr:uid="{00000000-0005-0000-0000-000003000000}"/>
    <cellStyle name="20% - Accent3" xfId="29" builtinId="38" customBuiltin="1"/>
    <cellStyle name="20% - Accent3 2" xfId="52" xr:uid="{00000000-0005-0000-0000-000005000000}"/>
    <cellStyle name="20% - Accent4" xfId="33" builtinId="42" customBuiltin="1"/>
    <cellStyle name="20% - Accent4 2" xfId="54" xr:uid="{00000000-0005-0000-0000-000007000000}"/>
    <cellStyle name="20% - Accent5" xfId="37" builtinId="46" customBuiltin="1"/>
    <cellStyle name="20% - Accent5 2" xfId="56" xr:uid="{00000000-0005-0000-0000-000009000000}"/>
    <cellStyle name="20% - Accent6" xfId="41" builtinId="50" customBuiltin="1"/>
    <cellStyle name="20% - Accent6 2" xfId="58" xr:uid="{00000000-0005-0000-0000-00000B000000}"/>
    <cellStyle name="40% - Accent1" xfId="22" builtinId="31" customBuiltin="1"/>
    <cellStyle name="40% - Accent1 2" xfId="49" xr:uid="{00000000-0005-0000-0000-00000D000000}"/>
    <cellStyle name="40% - Accent2" xfId="26" builtinId="35" customBuiltin="1"/>
    <cellStyle name="40% - Accent2 2" xfId="51" xr:uid="{00000000-0005-0000-0000-00000F000000}"/>
    <cellStyle name="40% - Accent3" xfId="30" builtinId="39" customBuiltin="1"/>
    <cellStyle name="40% - Accent3 2" xfId="53" xr:uid="{00000000-0005-0000-0000-000011000000}"/>
    <cellStyle name="40% - Accent4" xfId="34" builtinId="43" customBuiltin="1"/>
    <cellStyle name="40% - Accent4 2" xfId="55" xr:uid="{00000000-0005-0000-0000-000013000000}"/>
    <cellStyle name="40% - Accent5" xfId="38" builtinId="47" customBuiltin="1"/>
    <cellStyle name="40% - Accent5 2" xfId="57" xr:uid="{00000000-0005-0000-0000-000015000000}"/>
    <cellStyle name="40% - Accent6" xfId="42" builtinId="51" customBuiltin="1"/>
    <cellStyle name="40% - Accent6 2" xfId="59" xr:uid="{00000000-0005-0000-0000-000017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erekening" xfId="14" builtinId="22" customBuiltin="1"/>
    <cellStyle name="Controlecel" xfId="16" builtinId="23" customBuiltin="1"/>
    <cellStyle name="Gekoppelde cel" xfId="15" builtinId="24" customBuiltin="1"/>
    <cellStyle name="Goed" xfId="9" builtinId="26" customBuiltin="1"/>
    <cellStyle name="Hyperlink" xfId="3" builtinId="8"/>
    <cellStyle name="Invoer" xfId="12" builtinId="20" customBuiltin="1"/>
    <cellStyle name="Kop 1" xfId="5" builtinId="16" customBuiltin="1"/>
    <cellStyle name="Kop 2" xfId="6" builtinId="17" customBuiltin="1"/>
    <cellStyle name="Kop 3" xfId="7" builtinId="18" customBuiltin="1"/>
    <cellStyle name="Kop 4" xfId="8" builtinId="19" customBuiltin="1"/>
    <cellStyle name="Neutraal" xfId="11" builtinId="28" customBuiltin="1"/>
    <cellStyle name="Notitie 2" xfId="45" xr:uid="{00000000-0005-0000-0000-00002F000000}"/>
    <cellStyle name="Notitie 3" xfId="47" xr:uid="{00000000-0005-0000-0000-000030000000}"/>
    <cellStyle name="Ongeldig" xfId="10" builtinId="27" customBuiltin="1"/>
    <cellStyle name="Standaard" xfId="0" builtinId="0"/>
    <cellStyle name="Standaard 2" xfId="2" xr:uid="{00000000-0005-0000-0000-000033000000}"/>
    <cellStyle name="Standaard 3" xfId="44" xr:uid="{00000000-0005-0000-0000-000034000000}"/>
    <cellStyle name="Standaard 4" xfId="1" xr:uid="{00000000-0005-0000-0000-000035000000}"/>
    <cellStyle name="Standaard 5" xfId="46" xr:uid="{00000000-0005-0000-0000-000036000000}"/>
    <cellStyle name="Titel" xfId="4" builtinId="15" customBuiltin="1"/>
    <cellStyle name="Totaal" xfId="19" builtinId="25" customBuiltin="1"/>
    <cellStyle name="Uitvoer" xfId="13" builtinId="21" customBuiltin="1"/>
    <cellStyle name="Verklarende tekst" xfId="18" builtinId="53" customBuiltin="1"/>
    <cellStyle name="Waarschuwingstekst" xfId="17" builtinId="11" customBuiltin="1"/>
  </cellStyles>
  <dxfs count="0"/>
  <tableStyles count="0" defaultTableStyle="TableStyleMedium9" defaultPivotStyle="PivotStyleLight16"/>
  <colors>
    <mruColors>
      <color rgb="FF3366FF"/>
      <color rgb="FFE6E7E8"/>
      <color rgb="FF196E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104775</xdr:rowOff>
    </xdr:from>
    <xdr:to>
      <xdr:col>14</xdr:col>
      <xdr:colOff>430530</xdr:colOff>
      <xdr:row>42</xdr:row>
      <xdr:rowOff>152400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C5034DF-79FE-4EC8-DF35-BE48DC236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53"/>
        <a:stretch/>
      </xdr:blipFill>
      <xdr:spPr>
        <a:xfrm>
          <a:off x="57150" y="457200"/>
          <a:ext cx="10734675" cy="6524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showGridLines="0" tabSelected="1" workbookViewId="0">
      <selection activeCell="A7" sqref="A7"/>
    </sheetView>
  </sheetViews>
  <sheetFormatPr defaultColWidth="9.109375" defaultRowHeight="14.4" x14ac:dyDescent="0.3"/>
  <cols>
    <col min="1" max="1" width="86.6640625" style="34" customWidth="1"/>
    <col min="2" max="16384" width="9.109375" style="34"/>
  </cols>
  <sheetData>
    <row r="1" spans="1:1" ht="15" customHeight="1" x14ac:dyDescent="0.3">
      <c r="A1" s="50" t="s">
        <v>0</v>
      </c>
    </row>
    <row r="2" spans="1:1" x14ac:dyDescent="0.3">
      <c r="A2" s="28" t="s">
        <v>1</v>
      </c>
    </row>
    <row r="3" spans="1:1" x14ac:dyDescent="0.3">
      <c r="A3" s="28" t="s">
        <v>2</v>
      </c>
    </row>
    <row r="4" spans="1:1" x14ac:dyDescent="0.3">
      <c r="A4" s="28" t="s">
        <v>3</v>
      </c>
    </row>
    <row r="5" spans="1:1" x14ac:dyDescent="0.3">
      <c r="A5" s="28" t="s">
        <v>4</v>
      </c>
    </row>
    <row r="6" spans="1:1" x14ac:dyDescent="0.3">
      <c r="A6" s="28" t="s">
        <v>5</v>
      </c>
    </row>
  </sheetData>
  <hyperlinks>
    <hyperlink ref="A1" location="'Ligging meetplaatsen O3'!A1" display="Ligging meetplaatsen ozon in Vlaanderen eind 2019" xr:uid="{2482B15B-AC54-486D-8014-41D3BD775E9C}"/>
    <hyperlink ref="A2" location="'Adressenlijst meetplaatsen O3'!A1" display="Adressenlijst meetplaatsen ozon in Vlaanderen" xr:uid="{49A7D27A-455B-4F3F-88E6-F9A784AF3D2B}"/>
    <hyperlink ref="A3" location="'Toetsing concentraties regelgev'!A1" display="Toetsing concentraties aan de Europese regelgeving en WGO-advieswaarden" xr:uid="{554C4A55-0E40-4071-AE39-D41F00F33B8E}"/>
    <hyperlink ref="A4" location="'O3-concentraties uurwaarden'!A1" display="Cumulatieve frequentieverdeling van de O3-concentraties (uurwaarden)" xr:uid="{CE0E41F0-B985-44D2-A0E0-E4B30E304037}"/>
    <hyperlink ref="A5" location="'O3-concentraties max 8-uurgm'!A1" display="Cumulatieve frequentieverdeling van de O3-concentraties (dagelijkse maximale 8-uurgemiddelden)" xr:uid="{04B5D0E3-A389-4BFC-9125-C1156D326C0A}"/>
    <hyperlink ref="A6" location="'Max uurconc O3 ozondagen'!A1" display="Maximale uurconcentraties van O3 (ug/m³) op ozondagen in 2019 in Vlaanderen" xr:uid="{AFD1CD98-4D36-4005-B43B-7AE28316F18E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1"/>
  <sheetViews>
    <sheetView showGridLines="0" workbookViewId="0">
      <selection sqref="A1:O1"/>
    </sheetView>
  </sheetViews>
  <sheetFormatPr defaultRowHeight="13.2" x14ac:dyDescent="0.25"/>
  <cols>
    <col min="1" max="1" width="36.5546875" bestFit="1" customWidth="1"/>
  </cols>
  <sheetData>
    <row r="1" spans="1:15" ht="14.4" x14ac:dyDescent="0.3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</sheetData>
  <mergeCells count="1">
    <mergeCell ref="A1:O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X35"/>
  <sheetViews>
    <sheetView showGridLines="0" workbookViewId="0">
      <selection sqref="A1:G1"/>
    </sheetView>
  </sheetViews>
  <sheetFormatPr defaultRowHeight="13.2" x14ac:dyDescent="0.25"/>
  <cols>
    <col min="1" max="1" width="41.88671875" customWidth="1"/>
    <col min="2" max="2" width="13.6640625" customWidth="1"/>
    <col min="3" max="3" width="24.6640625" customWidth="1"/>
    <col min="4" max="4" width="28.88671875" bestFit="1" customWidth="1"/>
  </cols>
  <sheetData>
    <row r="1" spans="1:7" ht="14.4" x14ac:dyDescent="0.3">
      <c r="A1" s="119" t="s">
        <v>1</v>
      </c>
      <c r="B1" s="119"/>
      <c r="C1" s="119"/>
      <c r="D1" s="119"/>
      <c r="E1" s="119"/>
      <c r="F1" s="119"/>
      <c r="G1" s="119"/>
    </row>
    <row r="2" spans="1:7" ht="14.4" x14ac:dyDescent="0.3">
      <c r="A2" s="52"/>
    </row>
    <row r="3" spans="1:7" ht="14.4" x14ac:dyDescent="0.3">
      <c r="A3" s="1" t="s">
        <v>6</v>
      </c>
      <c r="B3" s="1" t="s">
        <v>7</v>
      </c>
      <c r="C3" s="1" t="s">
        <v>8</v>
      </c>
      <c r="D3" s="1" t="s">
        <v>9</v>
      </c>
      <c r="E3" s="116" t="s">
        <v>10</v>
      </c>
      <c r="F3" s="116"/>
      <c r="G3" s="116"/>
    </row>
    <row r="4" spans="1:7" ht="14.4" x14ac:dyDescent="0.3">
      <c r="A4" s="2"/>
      <c r="B4" s="2" t="s">
        <v>11</v>
      </c>
      <c r="C4" s="2"/>
      <c r="D4" s="2"/>
      <c r="E4" s="3" t="s">
        <v>12</v>
      </c>
      <c r="F4" s="3" t="s">
        <v>13</v>
      </c>
      <c r="G4" s="3" t="s">
        <v>14</v>
      </c>
    </row>
    <row r="5" spans="1:7" ht="14.4" x14ac:dyDescent="0.3">
      <c r="A5" s="35" t="s">
        <v>15</v>
      </c>
      <c r="B5" s="46" t="s">
        <v>16</v>
      </c>
      <c r="C5" s="46" t="s">
        <v>15</v>
      </c>
      <c r="D5" s="46" t="s">
        <v>17</v>
      </c>
      <c r="E5" s="46">
        <v>182928</v>
      </c>
      <c r="F5" s="46">
        <v>185363</v>
      </c>
      <c r="G5" s="46">
        <v>58</v>
      </c>
    </row>
    <row r="6" spans="1:7" ht="14.4" x14ac:dyDescent="0.3">
      <c r="A6" s="47" t="s">
        <v>18</v>
      </c>
      <c r="B6" s="48" t="s">
        <v>19</v>
      </c>
      <c r="C6" s="48" t="s">
        <v>20</v>
      </c>
      <c r="D6" s="48" t="s">
        <v>21</v>
      </c>
      <c r="E6" s="48">
        <v>147976</v>
      </c>
      <c r="F6" s="48">
        <v>226558</v>
      </c>
      <c r="G6" s="48">
        <v>5</v>
      </c>
    </row>
    <row r="7" spans="1:7" ht="14.4" x14ac:dyDescent="0.3">
      <c r="A7" s="35" t="s">
        <v>22</v>
      </c>
      <c r="B7" s="46" t="s">
        <v>23</v>
      </c>
      <c r="C7" s="46" t="s">
        <v>24</v>
      </c>
      <c r="D7" s="46" t="s">
        <v>25</v>
      </c>
      <c r="E7" s="46">
        <v>154407</v>
      </c>
      <c r="F7" s="46">
        <v>211080</v>
      </c>
      <c r="G7" s="46">
        <v>6</v>
      </c>
    </row>
    <row r="8" spans="1:7" ht="14.4" x14ac:dyDescent="0.3">
      <c r="A8" s="47" t="s">
        <v>26</v>
      </c>
      <c r="B8" s="48" t="s">
        <v>27</v>
      </c>
      <c r="C8" s="48" t="s">
        <v>26</v>
      </c>
      <c r="D8" s="48" t="s">
        <v>28</v>
      </c>
      <c r="E8" s="48">
        <v>236644</v>
      </c>
      <c r="F8" s="48">
        <v>203352</v>
      </c>
      <c r="G8" s="48">
        <v>48</v>
      </c>
    </row>
    <row r="9" spans="1:7" ht="14.4" x14ac:dyDescent="0.3">
      <c r="A9" s="35" t="s">
        <v>29</v>
      </c>
      <c r="B9" s="46" t="s">
        <v>30</v>
      </c>
      <c r="C9" s="46" t="s">
        <v>29</v>
      </c>
      <c r="D9" s="46" t="s">
        <v>31</v>
      </c>
      <c r="E9" s="46">
        <v>205542</v>
      </c>
      <c r="F9" s="46">
        <v>214045</v>
      </c>
      <c r="G9" s="46">
        <v>31</v>
      </c>
    </row>
    <row r="10" spans="1:7" ht="14.4" x14ac:dyDescent="0.3">
      <c r="A10" s="47" t="s">
        <v>32</v>
      </c>
      <c r="B10" s="48" t="s">
        <v>33</v>
      </c>
      <c r="C10" s="48" t="s">
        <v>32</v>
      </c>
      <c r="D10" s="48" t="s">
        <v>34</v>
      </c>
      <c r="E10" s="48">
        <v>108394</v>
      </c>
      <c r="F10" s="48">
        <v>194736</v>
      </c>
      <c r="G10" s="48">
        <v>7</v>
      </c>
    </row>
    <row r="11" spans="1:7" ht="14.4" x14ac:dyDescent="0.3">
      <c r="A11" s="35" t="s">
        <v>35</v>
      </c>
      <c r="B11" s="46" t="s">
        <v>36</v>
      </c>
      <c r="C11" s="46" t="s">
        <v>37</v>
      </c>
      <c r="D11" s="46" t="s">
        <v>38</v>
      </c>
      <c r="E11" s="46">
        <v>237970</v>
      </c>
      <c r="F11" s="46">
        <v>175401</v>
      </c>
      <c r="G11" s="46">
        <v>72</v>
      </c>
    </row>
    <row r="12" spans="1:7" ht="14.4" x14ac:dyDescent="0.3">
      <c r="A12" s="47" t="s">
        <v>39</v>
      </c>
      <c r="B12" s="48" t="s">
        <v>40</v>
      </c>
      <c r="C12" s="48" t="s">
        <v>41</v>
      </c>
      <c r="D12" s="48" t="s">
        <v>42</v>
      </c>
      <c r="E12" s="48">
        <v>105169</v>
      </c>
      <c r="F12" s="48">
        <v>194435</v>
      </c>
      <c r="G12" s="48">
        <v>8</v>
      </c>
    </row>
    <row r="13" spans="1:7" ht="14.4" x14ac:dyDescent="0.3">
      <c r="A13" s="35" t="s">
        <v>43</v>
      </c>
      <c r="B13" s="46" t="s">
        <v>44</v>
      </c>
      <c r="C13" s="46" t="s">
        <v>43</v>
      </c>
      <c r="D13" s="46" t="s">
        <v>45</v>
      </c>
      <c r="E13" s="46">
        <v>219198</v>
      </c>
      <c r="F13" s="46">
        <v>181042</v>
      </c>
      <c r="G13" s="46">
        <v>0</v>
      </c>
    </row>
    <row r="14" spans="1:7" ht="14.4" x14ac:dyDescent="0.3">
      <c r="A14" s="47" t="s">
        <v>46</v>
      </c>
      <c r="B14" s="48" t="s">
        <v>47</v>
      </c>
      <c r="C14" s="48" t="s">
        <v>48</v>
      </c>
      <c r="D14" s="48" t="s">
        <v>49</v>
      </c>
      <c r="E14" s="48">
        <v>24655</v>
      </c>
      <c r="F14" s="48">
        <v>191071</v>
      </c>
      <c r="G14" s="48">
        <v>2</v>
      </c>
    </row>
    <row r="15" spans="1:7" ht="14.4" x14ac:dyDescent="0.3">
      <c r="A15" s="35" t="s">
        <v>50</v>
      </c>
      <c r="B15" s="46" t="s">
        <v>51</v>
      </c>
      <c r="C15" s="46" t="s">
        <v>52</v>
      </c>
      <c r="D15" s="46" t="s">
        <v>53</v>
      </c>
      <c r="E15" s="46">
        <v>119090</v>
      </c>
      <c r="F15" s="46">
        <v>165475</v>
      </c>
      <c r="G15" s="46">
        <v>16</v>
      </c>
    </row>
    <row r="16" spans="1:7" ht="14.4" x14ac:dyDescent="0.3">
      <c r="A16" s="47" t="s">
        <v>54</v>
      </c>
      <c r="B16" s="48" t="s">
        <v>55</v>
      </c>
      <c r="C16" s="48" t="s">
        <v>54</v>
      </c>
      <c r="D16" s="48" t="s">
        <v>56</v>
      </c>
      <c r="E16" s="48">
        <v>158032</v>
      </c>
      <c r="F16" s="48">
        <v>190026</v>
      </c>
      <c r="G16" s="48">
        <v>0</v>
      </c>
    </row>
    <row r="17" spans="1:24" ht="14.4" x14ac:dyDescent="0.3">
      <c r="A17" s="35" t="s">
        <v>57</v>
      </c>
      <c r="B17" s="46" t="s">
        <v>58</v>
      </c>
      <c r="C17" s="46" t="s">
        <v>59</v>
      </c>
      <c r="D17" s="46" t="s">
        <v>60</v>
      </c>
      <c r="E17" s="46">
        <v>79753</v>
      </c>
      <c r="F17" s="46">
        <v>216550</v>
      </c>
      <c r="G17" s="46">
        <v>3</v>
      </c>
    </row>
    <row r="18" spans="1:24" ht="14.4" x14ac:dyDescent="0.3">
      <c r="A18" s="47" t="s">
        <v>61</v>
      </c>
      <c r="B18" s="48" t="s">
        <v>62</v>
      </c>
      <c r="C18" s="48" t="s">
        <v>63</v>
      </c>
      <c r="D18" s="48" t="s">
        <v>64</v>
      </c>
      <c r="E18" s="48">
        <v>64521</v>
      </c>
      <c r="F18" s="48">
        <v>182374</v>
      </c>
      <c r="G18" s="48">
        <v>19</v>
      </c>
    </row>
    <row r="19" spans="1:24" ht="14.4" x14ac:dyDescent="0.3">
      <c r="A19" s="35" t="s">
        <v>65</v>
      </c>
      <c r="B19" s="46" t="s">
        <v>66</v>
      </c>
      <c r="C19" s="46" t="s">
        <v>65</v>
      </c>
      <c r="D19" s="46" t="s">
        <v>67</v>
      </c>
      <c r="E19" s="46">
        <v>158560</v>
      </c>
      <c r="F19" s="46">
        <v>215807</v>
      </c>
      <c r="G19" s="46">
        <v>9</v>
      </c>
    </row>
    <row r="20" spans="1:24" ht="14.4" x14ac:dyDescent="0.3">
      <c r="A20" s="47" t="s">
        <v>68</v>
      </c>
      <c r="B20" s="48" t="s">
        <v>69</v>
      </c>
      <c r="C20" s="48" t="s">
        <v>70</v>
      </c>
      <c r="D20" s="48" t="s">
        <v>71</v>
      </c>
      <c r="E20" s="48">
        <v>110815</v>
      </c>
      <c r="F20" s="48">
        <v>204603</v>
      </c>
      <c r="G20" s="48">
        <v>5</v>
      </c>
    </row>
    <row r="21" spans="1:24" ht="14.4" x14ac:dyDescent="0.3">
      <c r="A21" s="35" t="s">
        <v>72</v>
      </c>
      <c r="B21" s="46" t="s">
        <v>73</v>
      </c>
      <c r="C21" s="46" t="s">
        <v>72</v>
      </c>
      <c r="D21" s="46" t="s">
        <v>74</v>
      </c>
      <c r="E21" s="46">
        <v>139873</v>
      </c>
      <c r="F21" s="46">
        <v>161970</v>
      </c>
      <c r="G21" s="46">
        <v>55</v>
      </c>
    </row>
    <row r="22" spans="1:24" ht="14.4" x14ac:dyDescent="0.3">
      <c r="A22" s="54" t="s">
        <v>75</v>
      </c>
      <c r="B22" s="55" t="s">
        <v>76</v>
      </c>
      <c r="C22" s="55" t="s">
        <v>77</v>
      </c>
      <c r="D22" s="55" t="s">
        <v>78</v>
      </c>
      <c r="E22" s="55">
        <v>201869</v>
      </c>
      <c r="F22" s="55">
        <v>155940</v>
      </c>
      <c r="G22" s="55">
        <v>125</v>
      </c>
    </row>
    <row r="23" spans="1:24" ht="14.4" x14ac:dyDescent="0.3">
      <c r="A23" s="35"/>
      <c r="B23" s="46"/>
      <c r="C23" s="46"/>
      <c r="D23" s="46"/>
      <c r="E23" s="46"/>
      <c r="F23" s="46"/>
      <c r="G23" s="46"/>
    </row>
    <row r="24" spans="1:24" ht="14.4" x14ac:dyDescent="0.3">
      <c r="A24" s="46" t="s">
        <v>79</v>
      </c>
      <c r="B24" s="46"/>
      <c r="C24" s="46"/>
      <c r="D24" s="46"/>
      <c r="E24" s="46"/>
      <c r="F24" s="46"/>
      <c r="G24" s="46"/>
    </row>
    <row r="25" spans="1:24" x14ac:dyDescent="0.25">
      <c r="A25" s="37"/>
      <c r="B25" s="37"/>
      <c r="C25" s="37"/>
      <c r="D25" s="37"/>
      <c r="E25" s="37"/>
      <c r="F25" s="37"/>
      <c r="G25" s="37"/>
    </row>
    <row r="26" spans="1:24" ht="14.4" x14ac:dyDescent="0.3">
      <c r="A26" s="38"/>
      <c r="B26" s="36"/>
      <c r="C26" s="36"/>
      <c r="D26" s="36"/>
      <c r="E26" s="36"/>
      <c r="F26" s="36"/>
      <c r="G26" s="36"/>
      <c r="H26" s="52"/>
    </row>
    <row r="27" spans="1:24" ht="6" customHeight="1" x14ac:dyDescent="0.3">
      <c r="A27" s="36"/>
      <c r="B27" s="36"/>
      <c r="C27" s="36"/>
      <c r="D27" s="36"/>
      <c r="E27" s="36"/>
      <c r="F27" s="36"/>
      <c r="G27" s="36"/>
      <c r="H27" s="52"/>
    </row>
    <row r="28" spans="1:24" ht="16.5" customHeight="1" x14ac:dyDescent="0.3">
      <c r="A28" s="117"/>
      <c r="B28" s="117"/>
      <c r="C28" s="117"/>
      <c r="D28" s="117"/>
      <c r="E28" s="117"/>
      <c r="F28" s="117"/>
      <c r="G28" s="117"/>
      <c r="H28" s="52"/>
    </row>
    <row r="29" spans="1:24" ht="12" customHeight="1" x14ac:dyDescent="0.3">
      <c r="A29" s="39"/>
      <c r="B29" s="40"/>
      <c r="C29" s="40"/>
      <c r="D29" s="40"/>
      <c r="E29" s="40"/>
      <c r="F29" s="40"/>
      <c r="G29" s="40"/>
      <c r="H29" s="52"/>
    </row>
    <row r="30" spans="1:24" ht="14.25" customHeight="1" x14ac:dyDescent="0.3">
      <c r="A30" s="42"/>
      <c r="B30" s="43"/>
      <c r="C30" s="35"/>
      <c r="D30" s="35"/>
      <c r="E30" s="35"/>
      <c r="F30" s="35"/>
      <c r="G30" s="35"/>
      <c r="H30" s="35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ht="14.4" x14ac:dyDescent="0.3">
      <c r="A31" s="39"/>
      <c r="B31" s="40"/>
      <c r="C31" s="40"/>
      <c r="D31" s="40"/>
      <c r="E31" s="40"/>
      <c r="F31" s="40"/>
      <c r="G31" s="40"/>
      <c r="H31" s="52"/>
    </row>
    <row r="32" spans="1:24" ht="12" customHeight="1" x14ac:dyDescent="0.3">
      <c r="A32" s="35"/>
      <c r="B32" s="37"/>
      <c r="C32" s="37"/>
      <c r="D32" s="37"/>
      <c r="E32" s="36"/>
      <c r="F32" s="36"/>
      <c r="G32" s="36"/>
    </row>
    <row r="33" spans="1:7" ht="33.75" customHeight="1" x14ac:dyDescent="0.3">
      <c r="A33" s="118"/>
      <c r="B33" s="118"/>
      <c r="C33" s="118"/>
      <c r="D33" s="118"/>
      <c r="E33" s="118"/>
      <c r="F33" s="118"/>
      <c r="G33" s="118"/>
    </row>
    <row r="34" spans="1:7" x14ac:dyDescent="0.25">
      <c r="A34" s="37"/>
      <c r="B34" s="37"/>
      <c r="C34" s="37"/>
      <c r="D34" s="37"/>
      <c r="E34" s="37"/>
      <c r="F34" s="37"/>
      <c r="G34" s="37"/>
    </row>
    <row r="35" spans="1:7" x14ac:dyDescent="0.25">
      <c r="A35" s="37"/>
      <c r="B35" s="37"/>
      <c r="C35" s="37"/>
      <c r="D35" s="37"/>
      <c r="E35" s="37"/>
      <c r="F35" s="37"/>
      <c r="G35" s="37"/>
    </row>
  </sheetData>
  <mergeCells count="4">
    <mergeCell ref="E3:G3"/>
    <mergeCell ref="A28:G28"/>
    <mergeCell ref="A33:G33"/>
    <mergeCell ref="A1:G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N42"/>
  <sheetViews>
    <sheetView showGridLines="0" workbookViewId="0">
      <pane xSplit="2" ySplit="7" topLeftCell="C8" activePane="bottomRight" state="frozen"/>
      <selection pane="topRight"/>
      <selection pane="bottomLeft"/>
      <selection pane="bottomRight" sqref="A1:N1"/>
    </sheetView>
  </sheetViews>
  <sheetFormatPr defaultRowHeight="13.2" x14ac:dyDescent="0.25"/>
  <cols>
    <col min="1" max="1" width="29.44140625" customWidth="1"/>
    <col min="3" max="3" width="11" customWidth="1"/>
    <col min="4" max="4" width="12.33203125" customWidth="1"/>
    <col min="5" max="5" width="11" customWidth="1"/>
    <col min="6" max="6" width="16.6640625" customWidth="1"/>
    <col min="8" max="8" width="12.109375" customWidth="1"/>
    <col min="9" max="9" width="10.6640625" customWidth="1"/>
    <col min="10" max="10" width="17.44140625" customWidth="1"/>
    <col min="11" max="11" width="13.44140625" customWidth="1"/>
    <col min="12" max="12" width="15.44140625" customWidth="1"/>
    <col min="13" max="13" width="13" customWidth="1"/>
    <col min="14" max="14" width="12.88671875" customWidth="1"/>
  </cols>
  <sheetData>
    <row r="1" spans="1:14" ht="14.4" x14ac:dyDescent="0.3">
      <c r="A1" s="122" t="s">
        <v>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3" spans="1:14" ht="14.4" x14ac:dyDescent="0.3">
      <c r="A3" s="51" t="s">
        <v>80</v>
      </c>
    </row>
    <row r="5" spans="1:14" ht="14.4" x14ac:dyDescent="0.3">
      <c r="A5" s="9" t="s">
        <v>81</v>
      </c>
      <c r="B5" s="10"/>
      <c r="C5" s="123" t="s">
        <v>82</v>
      </c>
      <c r="D5" s="123"/>
      <c r="E5" s="123" t="s">
        <v>83</v>
      </c>
      <c r="F5" s="123"/>
      <c r="G5" s="123"/>
      <c r="H5" s="123" t="s">
        <v>84</v>
      </c>
      <c r="I5" s="123"/>
      <c r="J5" s="123"/>
      <c r="K5" s="123" t="s">
        <v>85</v>
      </c>
      <c r="L5" s="123"/>
      <c r="M5" s="123" t="s">
        <v>86</v>
      </c>
      <c r="N5" s="123"/>
    </row>
    <row r="6" spans="1:14" ht="14.4" x14ac:dyDescent="0.3">
      <c r="A6" s="11" t="s">
        <v>87</v>
      </c>
      <c r="B6" s="13" t="s">
        <v>88</v>
      </c>
      <c r="C6" s="13" t="s">
        <v>89</v>
      </c>
      <c r="D6" s="13" t="s">
        <v>90</v>
      </c>
      <c r="E6" s="13" t="s">
        <v>89</v>
      </c>
      <c r="F6" s="13" t="s">
        <v>91</v>
      </c>
      <c r="G6" s="13" t="s">
        <v>92</v>
      </c>
      <c r="H6" s="13" t="s">
        <v>90</v>
      </c>
      <c r="I6" s="13" t="s">
        <v>93</v>
      </c>
      <c r="J6" s="13" t="s">
        <v>94</v>
      </c>
      <c r="K6" s="13" t="s">
        <v>90</v>
      </c>
      <c r="L6" s="13" t="s">
        <v>95</v>
      </c>
      <c r="M6" s="13" t="s">
        <v>96</v>
      </c>
      <c r="N6" s="13" t="s">
        <v>96</v>
      </c>
    </row>
    <row r="7" spans="1:14" ht="16.2" x14ac:dyDescent="0.3">
      <c r="A7" s="12"/>
      <c r="B7" s="14" t="s">
        <v>97</v>
      </c>
      <c r="C7" s="14" t="s">
        <v>98</v>
      </c>
      <c r="D7" s="14" t="s">
        <v>99</v>
      </c>
      <c r="E7" s="14" t="s">
        <v>100</v>
      </c>
      <c r="F7" s="14" t="s">
        <v>101</v>
      </c>
      <c r="G7" s="14"/>
      <c r="H7" s="14" t="s">
        <v>102</v>
      </c>
      <c r="I7" s="14"/>
      <c r="J7" s="14" t="s">
        <v>103</v>
      </c>
      <c r="K7" s="14" t="s">
        <v>104</v>
      </c>
      <c r="L7" s="14" t="s">
        <v>105</v>
      </c>
      <c r="M7" s="14" t="s">
        <v>106</v>
      </c>
      <c r="N7" s="14" t="s">
        <v>107</v>
      </c>
    </row>
    <row r="8" spans="1:14" s="72" customFormat="1" ht="14.4" x14ac:dyDescent="0.3">
      <c r="A8" s="69" t="s">
        <v>15</v>
      </c>
      <c r="B8" s="70" t="s">
        <v>16</v>
      </c>
      <c r="C8" s="73">
        <v>0</v>
      </c>
      <c r="D8" s="73">
        <v>0</v>
      </c>
      <c r="E8" s="73">
        <v>0</v>
      </c>
      <c r="F8" s="73">
        <v>0</v>
      </c>
      <c r="G8" s="73">
        <v>173</v>
      </c>
      <c r="H8" s="73">
        <v>22</v>
      </c>
      <c r="I8" s="73">
        <v>166</v>
      </c>
      <c r="J8" s="74">
        <v>17</v>
      </c>
      <c r="K8" s="74">
        <v>47</v>
      </c>
      <c r="L8" s="74">
        <v>89.535910000000001</v>
      </c>
      <c r="M8" s="71">
        <v>16222</v>
      </c>
      <c r="N8" s="71">
        <v>12698</v>
      </c>
    </row>
    <row r="9" spans="1:14" s="72" customFormat="1" ht="14.4" x14ac:dyDescent="0.3">
      <c r="A9" s="56" t="s">
        <v>108</v>
      </c>
      <c r="B9" s="57" t="s">
        <v>23</v>
      </c>
      <c r="C9" s="61">
        <v>0</v>
      </c>
      <c r="D9" s="61">
        <v>0</v>
      </c>
      <c r="E9" s="61">
        <v>0</v>
      </c>
      <c r="F9" s="61">
        <v>0</v>
      </c>
      <c r="G9" s="61">
        <v>178</v>
      </c>
      <c r="H9" s="61">
        <v>17</v>
      </c>
      <c r="I9" s="61">
        <v>165</v>
      </c>
      <c r="J9" s="62">
        <v>9</v>
      </c>
      <c r="K9" s="62">
        <v>31</v>
      </c>
      <c r="L9" s="62">
        <v>83.017049999999998</v>
      </c>
      <c r="M9" s="60">
        <v>12516</v>
      </c>
      <c r="N9" s="60">
        <v>6058</v>
      </c>
    </row>
    <row r="10" spans="1:14" s="72" customFormat="1" ht="14.4" x14ac:dyDescent="0.3">
      <c r="A10" s="69" t="s">
        <v>109</v>
      </c>
      <c r="B10" s="70" t="s">
        <v>19</v>
      </c>
      <c r="C10" s="73">
        <v>3</v>
      </c>
      <c r="D10" s="73">
        <v>1</v>
      </c>
      <c r="E10" s="73">
        <v>0</v>
      </c>
      <c r="F10" s="73">
        <v>0</v>
      </c>
      <c r="G10" s="73">
        <v>193</v>
      </c>
      <c r="H10" s="73">
        <v>18</v>
      </c>
      <c r="I10" s="73">
        <v>174</v>
      </c>
      <c r="J10" s="74">
        <v>14</v>
      </c>
      <c r="K10" s="74">
        <v>38</v>
      </c>
      <c r="L10" s="74">
        <v>84.692740000000001</v>
      </c>
      <c r="M10" s="71">
        <v>14351</v>
      </c>
      <c r="N10" s="71">
        <v>10211</v>
      </c>
    </row>
    <row r="11" spans="1:14" s="72" customFormat="1" ht="14.4" x14ac:dyDescent="0.3">
      <c r="A11" s="56" t="s">
        <v>26</v>
      </c>
      <c r="B11" s="57" t="s">
        <v>27</v>
      </c>
      <c r="C11" s="58">
        <v>0</v>
      </c>
      <c r="D11" s="58">
        <v>0</v>
      </c>
      <c r="E11" s="58">
        <v>0</v>
      </c>
      <c r="F11" s="58">
        <v>0</v>
      </c>
      <c r="G11" s="58">
        <v>173</v>
      </c>
      <c r="H11" s="58">
        <v>18</v>
      </c>
      <c r="I11" s="58">
        <v>160</v>
      </c>
      <c r="J11" s="59">
        <v>16</v>
      </c>
      <c r="K11" s="59">
        <v>46</v>
      </c>
      <c r="L11" s="59">
        <v>90.448859999999996</v>
      </c>
      <c r="M11" s="60">
        <v>15872</v>
      </c>
      <c r="N11" s="60">
        <v>13110</v>
      </c>
    </row>
    <row r="12" spans="1:14" s="72" customFormat="1" ht="14.4" x14ac:dyDescent="0.3">
      <c r="A12" s="69" t="s">
        <v>29</v>
      </c>
      <c r="B12" s="70" t="s">
        <v>30</v>
      </c>
      <c r="C12" s="73">
        <v>0</v>
      </c>
      <c r="D12" s="73">
        <v>0</v>
      </c>
      <c r="E12" s="73">
        <v>0</v>
      </c>
      <c r="F12" s="73">
        <v>0</v>
      </c>
      <c r="G12" s="73">
        <v>170</v>
      </c>
      <c r="H12" s="73">
        <v>22</v>
      </c>
      <c r="I12" s="73">
        <v>157</v>
      </c>
      <c r="J12" s="74">
        <v>18</v>
      </c>
      <c r="K12" s="74">
        <v>49</v>
      </c>
      <c r="L12" s="74">
        <v>89.148570000000007</v>
      </c>
      <c r="M12" s="71">
        <v>15961</v>
      </c>
      <c r="N12" s="71">
        <v>12181</v>
      </c>
    </row>
    <row r="13" spans="1:14" s="72" customFormat="1" ht="14.4" x14ac:dyDescent="0.3">
      <c r="A13" s="56" t="s">
        <v>32</v>
      </c>
      <c r="B13" s="57" t="s">
        <v>33</v>
      </c>
      <c r="C13" s="58">
        <v>0</v>
      </c>
      <c r="D13" s="58">
        <v>0</v>
      </c>
      <c r="E13" s="58">
        <v>0</v>
      </c>
      <c r="F13" s="58">
        <v>0</v>
      </c>
      <c r="G13" s="58">
        <v>179</v>
      </c>
      <c r="H13" s="58">
        <v>16</v>
      </c>
      <c r="I13" s="58">
        <v>165</v>
      </c>
      <c r="J13" s="59">
        <v>11</v>
      </c>
      <c r="K13" s="59">
        <v>33</v>
      </c>
      <c r="L13" s="59">
        <v>84.028409999999994</v>
      </c>
      <c r="M13" s="60">
        <v>12708</v>
      </c>
      <c r="N13" s="60">
        <v>9560</v>
      </c>
    </row>
    <row r="14" spans="1:14" s="72" customFormat="1" ht="14.4" x14ac:dyDescent="0.3">
      <c r="A14" s="69" t="s">
        <v>35</v>
      </c>
      <c r="B14" s="70" t="s">
        <v>36</v>
      </c>
      <c r="C14" s="73">
        <v>0</v>
      </c>
      <c r="D14" s="73">
        <v>0</v>
      </c>
      <c r="E14" s="73">
        <v>0</v>
      </c>
      <c r="F14" s="73">
        <v>0</v>
      </c>
      <c r="G14" s="73">
        <v>170</v>
      </c>
      <c r="H14" s="73">
        <v>19</v>
      </c>
      <c r="I14" s="73">
        <v>162</v>
      </c>
      <c r="J14" s="74">
        <v>15</v>
      </c>
      <c r="K14" s="74">
        <v>40</v>
      </c>
      <c r="L14" s="74">
        <v>89.105879999999999</v>
      </c>
      <c r="M14" s="71">
        <v>15445</v>
      </c>
      <c r="N14" s="71">
        <v>12267</v>
      </c>
    </row>
    <row r="15" spans="1:14" s="72" customFormat="1" ht="14.4" x14ac:dyDescent="0.3">
      <c r="A15" s="56" t="s">
        <v>39</v>
      </c>
      <c r="B15" s="57" t="s">
        <v>40</v>
      </c>
      <c r="C15" s="58">
        <v>2</v>
      </c>
      <c r="D15" s="58">
        <v>2</v>
      </c>
      <c r="E15" s="58">
        <v>0</v>
      </c>
      <c r="F15" s="58">
        <v>0</v>
      </c>
      <c r="G15" s="58">
        <v>186</v>
      </c>
      <c r="H15" s="58">
        <v>17</v>
      </c>
      <c r="I15" s="58">
        <v>168</v>
      </c>
      <c r="J15" s="59">
        <v>11</v>
      </c>
      <c r="K15" s="59">
        <v>37</v>
      </c>
      <c r="L15" s="59">
        <v>85.720669999999998</v>
      </c>
      <c r="M15" s="60">
        <v>13031</v>
      </c>
      <c r="N15" s="60">
        <v>9145</v>
      </c>
    </row>
    <row r="16" spans="1:14" s="72" customFormat="1" ht="14.4" x14ac:dyDescent="0.3">
      <c r="A16" s="69" t="s">
        <v>43</v>
      </c>
      <c r="B16" s="70" t="s">
        <v>44</v>
      </c>
      <c r="C16" s="73">
        <v>0</v>
      </c>
      <c r="D16" s="73">
        <v>0</v>
      </c>
      <c r="E16" s="73">
        <v>0</v>
      </c>
      <c r="F16" s="73">
        <v>0</v>
      </c>
      <c r="G16" s="73">
        <v>173</v>
      </c>
      <c r="H16" s="73">
        <v>22</v>
      </c>
      <c r="I16" s="73">
        <v>169</v>
      </c>
      <c r="J16" s="74">
        <v>16</v>
      </c>
      <c r="K16" s="74">
        <v>45</v>
      </c>
      <c r="L16" s="74">
        <v>90.4011</v>
      </c>
      <c r="M16" s="71">
        <v>16528</v>
      </c>
      <c r="N16" s="71">
        <v>12587</v>
      </c>
    </row>
    <row r="17" spans="1:14" s="72" customFormat="1" ht="14.4" x14ac:dyDescent="0.3">
      <c r="A17" s="56" t="s">
        <v>46</v>
      </c>
      <c r="B17" s="57" t="s">
        <v>47</v>
      </c>
      <c r="C17" s="58">
        <v>0</v>
      </c>
      <c r="D17" s="58">
        <v>0</v>
      </c>
      <c r="E17" s="58">
        <v>0</v>
      </c>
      <c r="F17" s="58">
        <v>0</v>
      </c>
      <c r="G17" s="58">
        <v>160</v>
      </c>
      <c r="H17" s="58">
        <v>11</v>
      </c>
      <c r="I17" s="58">
        <v>142</v>
      </c>
      <c r="J17" s="59">
        <v>8</v>
      </c>
      <c r="K17" s="59">
        <v>21</v>
      </c>
      <c r="L17" s="59">
        <v>82.700559999999996</v>
      </c>
      <c r="M17" s="60">
        <v>8388</v>
      </c>
      <c r="N17" s="60">
        <v>6630</v>
      </c>
    </row>
    <row r="18" spans="1:14" s="72" customFormat="1" ht="14.4" x14ac:dyDescent="0.3">
      <c r="A18" s="69" t="s">
        <v>110</v>
      </c>
      <c r="B18" s="70" t="s">
        <v>51</v>
      </c>
      <c r="C18" s="75">
        <v>3</v>
      </c>
      <c r="D18" s="75">
        <v>1</v>
      </c>
      <c r="E18" s="75">
        <v>0</v>
      </c>
      <c r="F18" s="75">
        <v>0</v>
      </c>
      <c r="G18" s="75">
        <v>187</v>
      </c>
      <c r="H18" s="73">
        <v>16</v>
      </c>
      <c r="I18" s="73">
        <v>169</v>
      </c>
      <c r="J18" s="74">
        <v>18</v>
      </c>
      <c r="K18" s="74">
        <v>39</v>
      </c>
      <c r="L18" s="74">
        <v>88.603449999999995</v>
      </c>
      <c r="M18" s="71">
        <v>15446</v>
      </c>
      <c r="N18" s="71">
        <v>12104</v>
      </c>
    </row>
    <row r="19" spans="1:14" s="72" customFormat="1" ht="14.4" x14ac:dyDescent="0.3">
      <c r="A19" s="56" t="s">
        <v>54</v>
      </c>
      <c r="B19" s="57" t="s">
        <v>55</v>
      </c>
      <c r="C19" s="61">
        <v>0</v>
      </c>
      <c r="D19" s="61">
        <v>0</v>
      </c>
      <c r="E19" s="61">
        <v>0</v>
      </c>
      <c r="F19" s="61">
        <v>0</v>
      </c>
      <c r="G19" s="61">
        <v>172</v>
      </c>
      <c r="H19" s="61">
        <v>12</v>
      </c>
      <c r="I19" s="61">
        <v>162</v>
      </c>
      <c r="J19" s="62">
        <v>7</v>
      </c>
      <c r="K19" s="62">
        <v>32</v>
      </c>
      <c r="L19" s="62">
        <v>81.751410000000007</v>
      </c>
      <c r="M19" s="63">
        <v>11224</v>
      </c>
      <c r="N19" s="63">
        <v>6806</v>
      </c>
    </row>
    <row r="20" spans="1:14" s="72" customFormat="1" ht="14.4" x14ac:dyDescent="0.3">
      <c r="A20" s="69" t="s">
        <v>57</v>
      </c>
      <c r="B20" s="70" t="s">
        <v>58</v>
      </c>
      <c r="C20" s="73">
        <v>0</v>
      </c>
      <c r="D20" s="73">
        <v>0</v>
      </c>
      <c r="E20" s="73">
        <v>0</v>
      </c>
      <c r="F20" s="73">
        <v>0</v>
      </c>
      <c r="G20" s="73">
        <v>167</v>
      </c>
      <c r="H20" s="73">
        <v>16</v>
      </c>
      <c r="I20" s="73">
        <v>151</v>
      </c>
      <c r="J20" s="74">
        <v>12</v>
      </c>
      <c r="K20" s="74">
        <v>25</v>
      </c>
      <c r="L20" s="74">
        <v>85.168539999999993</v>
      </c>
      <c r="M20" s="71">
        <v>10251</v>
      </c>
      <c r="N20" s="71">
        <v>7898</v>
      </c>
    </row>
    <row r="21" spans="1:14" s="72" customFormat="1" ht="14.4" x14ac:dyDescent="0.3">
      <c r="A21" s="56" t="s">
        <v>63</v>
      </c>
      <c r="B21" s="57" t="s">
        <v>62</v>
      </c>
      <c r="C21" s="58">
        <v>0</v>
      </c>
      <c r="D21" s="58">
        <v>0</v>
      </c>
      <c r="E21" s="58">
        <v>0</v>
      </c>
      <c r="F21" s="58">
        <v>0</v>
      </c>
      <c r="G21" s="58">
        <v>167</v>
      </c>
      <c r="H21" s="58">
        <v>14</v>
      </c>
      <c r="I21" s="58">
        <v>153</v>
      </c>
      <c r="J21" s="59">
        <v>9</v>
      </c>
      <c r="K21" s="59">
        <v>23</v>
      </c>
      <c r="L21" s="59">
        <v>82.740110000000001</v>
      </c>
      <c r="M21" s="60">
        <v>9927</v>
      </c>
      <c r="N21" s="60">
        <v>7632</v>
      </c>
    </row>
    <row r="22" spans="1:14" s="72" customFormat="1" ht="14.4" x14ac:dyDescent="0.3">
      <c r="A22" s="69" t="s">
        <v>65</v>
      </c>
      <c r="B22" s="70" t="s">
        <v>66</v>
      </c>
      <c r="C22" s="73">
        <v>2</v>
      </c>
      <c r="D22" s="73">
        <v>1</v>
      </c>
      <c r="E22" s="73">
        <v>0</v>
      </c>
      <c r="F22" s="73">
        <v>0</v>
      </c>
      <c r="G22" s="73">
        <v>184</v>
      </c>
      <c r="H22" s="73">
        <v>19</v>
      </c>
      <c r="I22" s="73">
        <v>174</v>
      </c>
      <c r="J22" s="74">
        <v>14</v>
      </c>
      <c r="K22" s="74">
        <v>48</v>
      </c>
      <c r="L22" s="74">
        <v>88.883979999999994</v>
      </c>
      <c r="M22" s="71">
        <v>16245</v>
      </c>
      <c r="N22" s="71">
        <v>11044</v>
      </c>
    </row>
    <row r="23" spans="1:14" s="72" customFormat="1" ht="14.4" x14ac:dyDescent="0.3">
      <c r="A23" s="56" t="s">
        <v>111</v>
      </c>
      <c r="B23" s="57" t="s">
        <v>69</v>
      </c>
      <c r="C23" s="58">
        <v>3</v>
      </c>
      <c r="D23" s="58">
        <v>1</v>
      </c>
      <c r="E23" s="58">
        <v>0</v>
      </c>
      <c r="F23" s="58">
        <v>0</v>
      </c>
      <c r="G23" s="58">
        <v>186</v>
      </c>
      <c r="H23" s="58">
        <v>14</v>
      </c>
      <c r="I23" s="58">
        <v>173</v>
      </c>
      <c r="J23" s="59">
        <v>12</v>
      </c>
      <c r="K23" s="59">
        <v>34</v>
      </c>
      <c r="L23" s="59">
        <v>82.177779999999998</v>
      </c>
      <c r="M23" s="60">
        <v>11868</v>
      </c>
      <c r="N23" s="60">
        <v>8901</v>
      </c>
    </row>
    <row r="24" spans="1:14" s="72" customFormat="1" ht="14.4" x14ac:dyDescent="0.3">
      <c r="A24" s="69" t="s">
        <v>72</v>
      </c>
      <c r="B24" s="70" t="s">
        <v>73</v>
      </c>
      <c r="C24" s="73">
        <v>0</v>
      </c>
      <c r="D24" s="73">
        <v>0</v>
      </c>
      <c r="E24" s="73">
        <v>0</v>
      </c>
      <c r="F24" s="73">
        <v>0</v>
      </c>
      <c r="G24" s="73">
        <v>173</v>
      </c>
      <c r="H24" s="73" t="s">
        <v>112</v>
      </c>
      <c r="I24" s="73" t="s">
        <v>112</v>
      </c>
      <c r="J24" s="74">
        <v>13</v>
      </c>
      <c r="K24" s="74">
        <v>31</v>
      </c>
      <c r="L24" s="74">
        <v>87.873490000000004</v>
      </c>
      <c r="M24" s="71">
        <v>13796</v>
      </c>
      <c r="N24" s="71">
        <v>10411</v>
      </c>
    </row>
    <row r="25" spans="1:14" s="72" customFormat="1" ht="14.4" x14ac:dyDescent="0.3">
      <c r="A25" s="64" t="s">
        <v>113</v>
      </c>
      <c r="B25" s="65" t="s">
        <v>76</v>
      </c>
      <c r="C25" s="66">
        <v>0</v>
      </c>
      <c r="D25" s="66">
        <v>0</v>
      </c>
      <c r="E25" s="66">
        <v>0</v>
      </c>
      <c r="F25" s="66">
        <v>0</v>
      </c>
      <c r="G25" s="66">
        <v>157</v>
      </c>
      <c r="H25" s="66">
        <v>14</v>
      </c>
      <c r="I25" s="66">
        <v>152</v>
      </c>
      <c r="J25" s="67">
        <v>11</v>
      </c>
      <c r="K25" s="67">
        <v>36</v>
      </c>
      <c r="L25" s="67">
        <v>85.268159999999995</v>
      </c>
      <c r="M25" s="68">
        <v>12606</v>
      </c>
      <c r="N25" s="68">
        <v>10067</v>
      </c>
    </row>
    <row r="26" spans="1:14" ht="31.5" customHeight="1" x14ac:dyDescent="0.3">
      <c r="A26" s="120" t="s">
        <v>114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</row>
    <row r="27" spans="1:14" ht="16.5" customHeight="1" x14ac:dyDescent="0.25">
      <c r="A27" s="121" t="s">
        <v>115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</row>
    <row r="28" spans="1:14" x14ac:dyDescent="0.25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</row>
    <row r="29" spans="1:14" ht="18.75" customHeight="1" x14ac:dyDescent="0.25">
      <c r="A29" s="121" t="s">
        <v>116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</row>
    <row r="30" spans="1:14" x14ac:dyDescent="0.25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</row>
    <row r="31" spans="1:14" ht="14.4" x14ac:dyDescent="0.3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4" ht="14.4" x14ac:dyDescent="0.3">
      <c r="A32" s="8" t="s">
        <v>117</v>
      </c>
      <c r="B32" s="52"/>
      <c r="C32" s="8" t="s">
        <v>118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1:14" ht="14.4" x14ac:dyDescent="0.3">
      <c r="A33" s="8" t="s">
        <v>119</v>
      </c>
      <c r="B33" s="52"/>
      <c r="C33" s="8" t="s">
        <v>120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 ht="14.4" x14ac:dyDescent="0.3">
      <c r="A34" s="8" t="s">
        <v>121</v>
      </c>
      <c r="B34" s="52"/>
      <c r="C34" s="8" t="s">
        <v>122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 ht="14.4" x14ac:dyDescent="0.3">
      <c r="A35" s="8" t="s">
        <v>123</v>
      </c>
      <c r="B35" s="52"/>
      <c r="C35" s="8" t="s">
        <v>124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ht="14.4" x14ac:dyDescent="0.3">
      <c r="A36" s="8" t="s">
        <v>92</v>
      </c>
      <c r="B36" s="52"/>
      <c r="C36" s="8" t="s">
        <v>125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ht="14.4" x14ac:dyDescent="0.3">
      <c r="A37" s="8" t="s">
        <v>126</v>
      </c>
      <c r="B37" s="52"/>
      <c r="C37" s="8" t="s">
        <v>127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ht="14.4" x14ac:dyDescent="0.3">
      <c r="A38" s="8" t="s">
        <v>93</v>
      </c>
      <c r="B38" s="52"/>
      <c r="C38" s="8" t="s">
        <v>128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ht="14.4" x14ac:dyDescent="0.3">
      <c r="A39" s="8" t="s">
        <v>129</v>
      </c>
      <c r="B39" s="52"/>
      <c r="C39" s="52" t="s">
        <v>130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ht="14.4" x14ac:dyDescent="0.3">
      <c r="A40" s="8" t="s">
        <v>131</v>
      </c>
      <c r="B40" s="52"/>
      <c r="C40" s="52" t="s">
        <v>132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4" ht="15.6" x14ac:dyDescent="0.35">
      <c r="A41" s="8" t="s">
        <v>133</v>
      </c>
      <c r="B41" s="52"/>
      <c r="C41" s="52" t="s">
        <v>134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ht="15.6" x14ac:dyDescent="0.35">
      <c r="A42" s="8" t="s">
        <v>135</v>
      </c>
      <c r="B42" s="52"/>
      <c r="C42" s="36" t="s">
        <v>136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</sheetData>
  <mergeCells count="9">
    <mergeCell ref="A26:N26"/>
    <mergeCell ref="A27:N28"/>
    <mergeCell ref="A29:N30"/>
    <mergeCell ref="A1:N1"/>
    <mergeCell ref="C5:D5"/>
    <mergeCell ref="E5:G5"/>
    <mergeCell ref="H5:J5"/>
    <mergeCell ref="M5:N5"/>
    <mergeCell ref="K5:L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A26"/>
  <sheetViews>
    <sheetView showGridLines="0" workbookViewId="0">
      <selection sqref="A1:L1"/>
    </sheetView>
  </sheetViews>
  <sheetFormatPr defaultRowHeight="13.2" x14ac:dyDescent="0.25"/>
  <cols>
    <col min="1" max="1" width="29.6640625" customWidth="1"/>
    <col min="2" max="2" width="11.33203125" customWidth="1"/>
    <col min="5" max="5" width="20.44140625" style="89" customWidth="1"/>
    <col min="6" max="6" width="20.6640625" style="89" customWidth="1"/>
    <col min="7" max="7" width="20.88671875" style="89" customWidth="1"/>
    <col min="8" max="14" width="9.109375" style="89"/>
  </cols>
  <sheetData>
    <row r="1" spans="1:27" ht="15.6" x14ac:dyDescent="0.35">
      <c r="A1" s="122" t="s">
        <v>137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3" spans="1:27" ht="14.4" x14ac:dyDescent="0.3">
      <c r="A3" s="5" t="s">
        <v>80</v>
      </c>
    </row>
    <row r="5" spans="1:27" ht="35.25" customHeight="1" x14ac:dyDescent="0.3">
      <c r="A5" s="24" t="s">
        <v>138</v>
      </c>
      <c r="B5" s="24" t="s">
        <v>139</v>
      </c>
      <c r="C5" s="25" t="s">
        <v>140</v>
      </c>
      <c r="D5" s="25" t="s">
        <v>141</v>
      </c>
      <c r="E5" s="96" t="s">
        <v>142</v>
      </c>
      <c r="F5" s="90" t="s">
        <v>143</v>
      </c>
      <c r="G5" s="96" t="s">
        <v>144</v>
      </c>
      <c r="H5" s="102" t="s">
        <v>145</v>
      </c>
      <c r="I5" s="102" t="s">
        <v>146</v>
      </c>
      <c r="J5" s="102" t="s">
        <v>147</v>
      </c>
      <c r="K5" s="102" t="s">
        <v>148</v>
      </c>
      <c r="L5" s="102" t="s">
        <v>149</v>
      </c>
      <c r="M5" s="102" t="s">
        <v>150</v>
      </c>
      <c r="N5" s="102" t="s">
        <v>151</v>
      </c>
    </row>
    <row r="6" spans="1:27" ht="14.4" x14ac:dyDescent="0.3">
      <c r="A6" s="8"/>
      <c r="B6" s="8"/>
      <c r="C6" s="8"/>
      <c r="D6" s="8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27" ht="16.8" x14ac:dyDescent="0.35">
      <c r="A7" s="6" t="s">
        <v>152</v>
      </c>
      <c r="B7" s="6"/>
      <c r="C7" s="124" t="s">
        <v>153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49" t="s">
        <v>152</v>
      </c>
    </row>
    <row r="8" spans="1:27" ht="14.4" x14ac:dyDescent="0.3">
      <c r="A8" s="31" t="s">
        <v>15</v>
      </c>
      <c r="B8" s="31" t="s">
        <v>16</v>
      </c>
      <c r="C8" s="33">
        <v>8330</v>
      </c>
      <c r="D8" s="44">
        <v>95</v>
      </c>
      <c r="E8" s="97">
        <v>0</v>
      </c>
      <c r="F8" s="92">
        <v>58</v>
      </c>
      <c r="G8" s="97">
        <v>26</v>
      </c>
      <c r="H8" s="97">
        <v>-1</v>
      </c>
      <c r="I8" s="97">
        <v>42</v>
      </c>
      <c r="J8" s="97">
        <v>58</v>
      </c>
      <c r="K8" s="97">
        <v>72</v>
      </c>
      <c r="L8" s="97">
        <v>89</v>
      </c>
      <c r="M8" s="97">
        <v>138</v>
      </c>
      <c r="N8" s="97">
        <v>173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14.4" x14ac:dyDescent="0.3">
      <c r="A9" s="15" t="s">
        <v>108</v>
      </c>
      <c r="B9" s="15" t="s">
        <v>23</v>
      </c>
      <c r="C9" s="16">
        <v>8209</v>
      </c>
      <c r="D9" s="45">
        <v>94</v>
      </c>
      <c r="E9" s="98">
        <v>1</v>
      </c>
      <c r="F9" s="93">
        <v>50</v>
      </c>
      <c r="G9" s="98">
        <v>27</v>
      </c>
      <c r="H9" s="98">
        <v>-2</v>
      </c>
      <c r="I9" s="98">
        <v>32</v>
      </c>
      <c r="J9" s="98">
        <v>51</v>
      </c>
      <c r="K9" s="98">
        <v>66</v>
      </c>
      <c r="L9" s="98">
        <v>83</v>
      </c>
      <c r="M9" s="98">
        <v>133</v>
      </c>
      <c r="N9" s="98">
        <v>178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14.4" x14ac:dyDescent="0.3">
      <c r="A10" s="20" t="s">
        <v>109</v>
      </c>
      <c r="B10" s="20" t="s">
        <v>19</v>
      </c>
      <c r="C10" s="21">
        <v>8200</v>
      </c>
      <c r="D10" s="23">
        <v>94</v>
      </c>
      <c r="E10" s="91">
        <v>0</v>
      </c>
      <c r="F10" s="93">
        <v>49</v>
      </c>
      <c r="G10" s="91">
        <v>29</v>
      </c>
      <c r="H10" s="91">
        <v>-2</v>
      </c>
      <c r="I10" s="91">
        <v>29</v>
      </c>
      <c r="J10" s="91">
        <v>49</v>
      </c>
      <c r="K10" s="91">
        <v>67</v>
      </c>
      <c r="L10" s="91">
        <v>84</v>
      </c>
      <c r="M10" s="91">
        <v>139</v>
      </c>
      <c r="N10" s="91">
        <v>193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4.4" x14ac:dyDescent="0.3">
      <c r="A11" s="15" t="s">
        <v>26</v>
      </c>
      <c r="B11" s="15" t="s">
        <v>27</v>
      </c>
      <c r="C11" s="16">
        <v>8062</v>
      </c>
      <c r="D11" s="45">
        <v>92</v>
      </c>
      <c r="E11" s="98">
        <v>1</v>
      </c>
      <c r="F11" s="93">
        <v>58</v>
      </c>
      <c r="G11" s="98">
        <v>27</v>
      </c>
      <c r="H11" s="98">
        <v>-2</v>
      </c>
      <c r="I11" s="98">
        <v>41</v>
      </c>
      <c r="J11" s="98">
        <v>59</v>
      </c>
      <c r="K11" s="98">
        <v>73</v>
      </c>
      <c r="L11" s="98">
        <v>89</v>
      </c>
      <c r="M11" s="98">
        <v>137</v>
      </c>
      <c r="N11" s="98">
        <v>173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14.4" x14ac:dyDescent="0.3">
      <c r="A12" s="20" t="s">
        <v>29</v>
      </c>
      <c r="B12" s="20" t="s">
        <v>30</v>
      </c>
      <c r="C12" s="21">
        <v>7694</v>
      </c>
      <c r="D12" s="23">
        <v>88</v>
      </c>
      <c r="E12" s="91">
        <v>0</v>
      </c>
      <c r="F12" s="93">
        <v>56</v>
      </c>
      <c r="G12" s="91">
        <v>28</v>
      </c>
      <c r="H12" s="91">
        <v>-1</v>
      </c>
      <c r="I12" s="91">
        <v>37</v>
      </c>
      <c r="J12" s="91">
        <v>56</v>
      </c>
      <c r="K12" s="91">
        <v>72</v>
      </c>
      <c r="L12" s="91">
        <v>90</v>
      </c>
      <c r="M12" s="91">
        <v>138</v>
      </c>
      <c r="N12" s="91">
        <v>170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14.4" x14ac:dyDescent="0.3">
      <c r="A13" s="15" t="s">
        <v>32</v>
      </c>
      <c r="B13" s="15" t="s">
        <v>33</v>
      </c>
      <c r="C13" s="16">
        <v>8159</v>
      </c>
      <c r="D13" s="45">
        <v>93</v>
      </c>
      <c r="E13" s="98">
        <v>0</v>
      </c>
      <c r="F13" s="93">
        <v>52</v>
      </c>
      <c r="G13" s="98">
        <v>27</v>
      </c>
      <c r="H13" s="98">
        <v>-2</v>
      </c>
      <c r="I13" s="98">
        <v>35</v>
      </c>
      <c r="J13" s="98">
        <v>54</v>
      </c>
      <c r="K13" s="98">
        <v>67</v>
      </c>
      <c r="L13" s="98">
        <v>81</v>
      </c>
      <c r="M13" s="98">
        <v>138</v>
      </c>
      <c r="N13" s="98">
        <v>179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4.4" x14ac:dyDescent="0.3">
      <c r="A14" s="20" t="s">
        <v>35</v>
      </c>
      <c r="B14" s="20" t="s">
        <v>36</v>
      </c>
      <c r="C14" s="21">
        <v>8069</v>
      </c>
      <c r="D14" s="23">
        <v>92</v>
      </c>
      <c r="E14" s="91">
        <v>1</v>
      </c>
      <c r="F14" s="93">
        <v>55</v>
      </c>
      <c r="G14" s="91">
        <v>27</v>
      </c>
      <c r="H14" s="91">
        <v>-2</v>
      </c>
      <c r="I14" s="91">
        <v>38</v>
      </c>
      <c r="J14" s="91">
        <v>56</v>
      </c>
      <c r="K14" s="91">
        <v>71</v>
      </c>
      <c r="L14" s="91">
        <v>87</v>
      </c>
      <c r="M14" s="91">
        <v>134</v>
      </c>
      <c r="N14" s="91">
        <v>170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ht="14.4" x14ac:dyDescent="0.3">
      <c r="A15" s="15" t="s">
        <v>39</v>
      </c>
      <c r="B15" s="15" t="s">
        <v>40</v>
      </c>
      <c r="C15" s="16">
        <v>8288</v>
      </c>
      <c r="D15" s="45">
        <v>95</v>
      </c>
      <c r="E15" s="98">
        <v>0</v>
      </c>
      <c r="F15" s="93">
        <v>54</v>
      </c>
      <c r="G15" s="98">
        <v>26</v>
      </c>
      <c r="H15" s="98">
        <v>-2</v>
      </c>
      <c r="I15" s="98">
        <v>39</v>
      </c>
      <c r="J15" s="98">
        <v>55</v>
      </c>
      <c r="K15" s="98">
        <v>68</v>
      </c>
      <c r="L15" s="98">
        <v>82</v>
      </c>
      <c r="M15" s="98">
        <v>141</v>
      </c>
      <c r="N15" s="98">
        <v>186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ht="14.4" x14ac:dyDescent="0.3">
      <c r="A16" s="20" t="s">
        <v>43</v>
      </c>
      <c r="B16" s="20" t="s">
        <v>44</v>
      </c>
      <c r="C16" s="21">
        <v>8366</v>
      </c>
      <c r="D16" s="23">
        <v>96</v>
      </c>
      <c r="E16" s="91">
        <v>0</v>
      </c>
      <c r="F16" s="93">
        <v>56</v>
      </c>
      <c r="G16" s="91">
        <v>28</v>
      </c>
      <c r="H16" s="91">
        <v>-1</v>
      </c>
      <c r="I16" s="91">
        <v>38</v>
      </c>
      <c r="J16" s="91">
        <v>57</v>
      </c>
      <c r="K16" s="91">
        <v>71</v>
      </c>
      <c r="L16" s="91">
        <v>88</v>
      </c>
      <c r="M16" s="91">
        <v>136</v>
      </c>
      <c r="N16" s="91">
        <v>173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7" ht="14.4" x14ac:dyDescent="0.3">
      <c r="A17" s="15" t="s">
        <v>46</v>
      </c>
      <c r="B17" s="15" t="s">
        <v>47</v>
      </c>
      <c r="C17" s="16">
        <v>8314</v>
      </c>
      <c r="D17" s="45">
        <v>95</v>
      </c>
      <c r="E17" s="98">
        <v>0</v>
      </c>
      <c r="F17" s="93">
        <v>58</v>
      </c>
      <c r="G17" s="98">
        <v>22</v>
      </c>
      <c r="H17" s="98">
        <v>-1</v>
      </c>
      <c r="I17" s="98">
        <v>43</v>
      </c>
      <c r="J17" s="98">
        <v>59</v>
      </c>
      <c r="K17" s="98">
        <v>72</v>
      </c>
      <c r="L17" s="98">
        <v>83</v>
      </c>
      <c r="M17" s="98">
        <v>124</v>
      </c>
      <c r="N17" s="98">
        <v>160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ht="14.4" x14ac:dyDescent="0.3">
      <c r="A18" s="20" t="s">
        <v>110</v>
      </c>
      <c r="B18" s="20" t="s">
        <v>51</v>
      </c>
      <c r="C18" s="21">
        <v>8180</v>
      </c>
      <c r="D18" s="23">
        <v>93</v>
      </c>
      <c r="E18" s="103">
        <v>2</v>
      </c>
      <c r="F18" s="93">
        <v>55</v>
      </c>
      <c r="G18" s="91">
        <v>27</v>
      </c>
      <c r="H18" s="91">
        <v>0</v>
      </c>
      <c r="I18" s="91">
        <v>37</v>
      </c>
      <c r="J18" s="91">
        <v>56</v>
      </c>
      <c r="K18" s="91">
        <v>72</v>
      </c>
      <c r="L18" s="91">
        <v>86</v>
      </c>
      <c r="M18" s="91">
        <v>134</v>
      </c>
      <c r="N18" s="91">
        <v>187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ht="14.4" x14ac:dyDescent="0.3">
      <c r="A19" s="76" t="s">
        <v>54</v>
      </c>
      <c r="B19" s="76" t="s">
        <v>55</v>
      </c>
      <c r="C19" s="77">
        <v>8328</v>
      </c>
      <c r="D19" s="78">
        <v>95</v>
      </c>
      <c r="E19" s="99">
        <v>0</v>
      </c>
      <c r="F19" s="94">
        <v>51</v>
      </c>
      <c r="G19" s="99">
        <v>26</v>
      </c>
      <c r="H19" s="99">
        <v>-1</v>
      </c>
      <c r="I19" s="99">
        <v>34</v>
      </c>
      <c r="J19" s="99">
        <v>51</v>
      </c>
      <c r="K19" s="99">
        <v>66</v>
      </c>
      <c r="L19" s="99">
        <v>80</v>
      </c>
      <c r="M19" s="99">
        <v>130</v>
      </c>
      <c r="N19" s="99">
        <v>172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s="72" customFormat="1" ht="14.4" x14ac:dyDescent="0.3">
      <c r="A20" s="84" t="s">
        <v>57</v>
      </c>
      <c r="B20" s="84" t="s">
        <v>58</v>
      </c>
      <c r="C20" s="85">
        <v>8219</v>
      </c>
      <c r="D20" s="86">
        <v>94</v>
      </c>
      <c r="E20" s="100">
        <v>1</v>
      </c>
      <c r="F20" s="94">
        <v>57</v>
      </c>
      <c r="G20" s="100">
        <v>25</v>
      </c>
      <c r="H20" s="100">
        <v>-2</v>
      </c>
      <c r="I20" s="100">
        <v>42</v>
      </c>
      <c r="J20" s="100">
        <v>59</v>
      </c>
      <c r="K20" s="100">
        <v>73</v>
      </c>
      <c r="L20" s="100">
        <v>85</v>
      </c>
      <c r="M20" s="100">
        <v>133</v>
      </c>
      <c r="N20" s="100">
        <v>167</v>
      </c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</row>
    <row r="21" spans="1:27" ht="14.4" x14ac:dyDescent="0.3">
      <c r="A21" s="76" t="s">
        <v>63</v>
      </c>
      <c r="B21" s="76" t="s">
        <v>62</v>
      </c>
      <c r="C21" s="77">
        <v>7851</v>
      </c>
      <c r="D21" s="78">
        <v>90</v>
      </c>
      <c r="E21" s="99">
        <v>1</v>
      </c>
      <c r="F21" s="94">
        <v>54</v>
      </c>
      <c r="G21" s="99">
        <v>25</v>
      </c>
      <c r="H21" s="99">
        <v>-1</v>
      </c>
      <c r="I21" s="99">
        <v>38</v>
      </c>
      <c r="J21" s="99">
        <v>56</v>
      </c>
      <c r="K21" s="99">
        <v>71</v>
      </c>
      <c r="L21" s="99">
        <v>83</v>
      </c>
      <c r="M21" s="99">
        <v>131</v>
      </c>
      <c r="N21" s="99">
        <v>167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s="72" customFormat="1" ht="14.4" x14ac:dyDescent="0.3">
      <c r="A22" s="84" t="s">
        <v>65</v>
      </c>
      <c r="B22" s="84" t="s">
        <v>66</v>
      </c>
      <c r="C22" s="85">
        <v>8282</v>
      </c>
      <c r="D22" s="86">
        <v>95</v>
      </c>
      <c r="E22" s="100">
        <v>1</v>
      </c>
      <c r="F22" s="94">
        <v>53</v>
      </c>
      <c r="G22" s="100">
        <v>30</v>
      </c>
      <c r="H22" s="100">
        <v>-2</v>
      </c>
      <c r="I22" s="100">
        <v>34</v>
      </c>
      <c r="J22" s="100">
        <v>55</v>
      </c>
      <c r="K22" s="100">
        <v>70</v>
      </c>
      <c r="L22" s="100">
        <v>88</v>
      </c>
      <c r="M22" s="100">
        <v>142</v>
      </c>
      <c r="N22" s="100">
        <v>184</v>
      </c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</row>
    <row r="23" spans="1:27" ht="14.4" x14ac:dyDescent="0.3">
      <c r="A23" s="76" t="s">
        <v>111</v>
      </c>
      <c r="B23" s="76" t="s">
        <v>69</v>
      </c>
      <c r="C23" s="77">
        <v>8183</v>
      </c>
      <c r="D23" s="78">
        <v>93</v>
      </c>
      <c r="E23" s="99">
        <v>0</v>
      </c>
      <c r="F23" s="94">
        <v>52</v>
      </c>
      <c r="G23" s="99">
        <v>26</v>
      </c>
      <c r="H23" s="99">
        <v>-2</v>
      </c>
      <c r="I23" s="99">
        <v>34</v>
      </c>
      <c r="J23" s="99">
        <v>52</v>
      </c>
      <c r="K23" s="99">
        <v>67</v>
      </c>
      <c r="L23" s="99">
        <v>80</v>
      </c>
      <c r="M23" s="99">
        <v>135</v>
      </c>
      <c r="N23" s="99">
        <v>186</v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s="72" customFormat="1" ht="14.4" x14ac:dyDescent="0.3">
      <c r="A24" s="84" t="s">
        <v>72</v>
      </c>
      <c r="B24" s="84" t="s">
        <v>73</v>
      </c>
      <c r="C24" s="85">
        <v>8117</v>
      </c>
      <c r="D24" s="86">
        <v>93</v>
      </c>
      <c r="E24" s="100">
        <v>1</v>
      </c>
      <c r="F24" s="94">
        <v>59</v>
      </c>
      <c r="G24" s="100">
        <v>24</v>
      </c>
      <c r="H24" s="100">
        <v>1</v>
      </c>
      <c r="I24" s="100">
        <v>44</v>
      </c>
      <c r="J24" s="100">
        <v>59</v>
      </c>
      <c r="K24" s="100">
        <v>72</v>
      </c>
      <c r="L24" s="100">
        <v>86</v>
      </c>
      <c r="M24" s="100">
        <v>135</v>
      </c>
      <c r="N24" s="100">
        <v>173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</row>
    <row r="25" spans="1:27" ht="14.4" x14ac:dyDescent="0.3">
      <c r="A25" s="80" t="s">
        <v>113</v>
      </c>
      <c r="B25" s="80" t="s">
        <v>76</v>
      </c>
      <c r="C25" s="81">
        <v>8109</v>
      </c>
      <c r="D25" s="82">
        <v>93</v>
      </c>
      <c r="E25" s="101">
        <v>0</v>
      </c>
      <c r="F25" s="95">
        <v>58</v>
      </c>
      <c r="G25" s="101">
        <v>23</v>
      </c>
      <c r="H25" s="101">
        <v>-2</v>
      </c>
      <c r="I25" s="101">
        <v>43</v>
      </c>
      <c r="J25" s="101">
        <v>57</v>
      </c>
      <c r="K25" s="101">
        <v>70</v>
      </c>
      <c r="L25" s="101">
        <v>86</v>
      </c>
      <c r="M25" s="101">
        <v>129</v>
      </c>
      <c r="N25" s="101">
        <v>157</v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ht="57.6" x14ac:dyDescent="0.3">
      <c r="A26" s="104" t="s">
        <v>154</v>
      </c>
      <c r="B26" s="8"/>
      <c r="C26" s="8"/>
      <c r="D26" s="8"/>
      <c r="E26" s="91"/>
      <c r="F26" s="91"/>
      <c r="G26" s="91"/>
      <c r="H26" s="91"/>
      <c r="I26" s="91"/>
      <c r="J26" s="91"/>
      <c r="K26" s="91"/>
      <c r="L26" s="91"/>
      <c r="M26" s="91"/>
      <c r="N26" s="91"/>
    </row>
  </sheetData>
  <mergeCells count="2">
    <mergeCell ref="A1:L1"/>
    <mergeCell ref="C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N47"/>
  <sheetViews>
    <sheetView showGridLines="0" workbookViewId="0">
      <selection sqref="A1:G1"/>
    </sheetView>
  </sheetViews>
  <sheetFormatPr defaultRowHeight="13.2" x14ac:dyDescent="0.25"/>
  <cols>
    <col min="1" max="1" width="26.109375" customWidth="1"/>
    <col min="4" max="4" width="11.109375" customWidth="1"/>
    <col min="5" max="5" width="22" customWidth="1"/>
    <col min="6" max="6" width="19.44140625" customWidth="1"/>
    <col min="7" max="7" width="20.5546875" customWidth="1"/>
  </cols>
  <sheetData>
    <row r="1" spans="1:14" ht="15.6" x14ac:dyDescent="0.35">
      <c r="A1" s="122" t="s">
        <v>155</v>
      </c>
      <c r="B1" s="122"/>
      <c r="C1" s="122"/>
      <c r="D1" s="122"/>
      <c r="E1" s="122"/>
      <c r="F1" s="122"/>
      <c r="G1" s="122"/>
      <c r="H1" s="53"/>
      <c r="I1" s="53"/>
      <c r="J1" s="53"/>
      <c r="K1" s="53"/>
      <c r="L1" s="53"/>
    </row>
    <row r="2" spans="1:14" ht="14.4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14.4" x14ac:dyDescent="0.3">
      <c r="A3" s="5" t="s">
        <v>80</v>
      </c>
    </row>
    <row r="4" spans="1:14" ht="14.4" x14ac:dyDescent="0.3">
      <c r="A4" s="5"/>
    </row>
    <row r="5" spans="1:14" ht="28.8" x14ac:dyDescent="0.3">
      <c r="A5" s="24" t="s">
        <v>138</v>
      </c>
      <c r="B5" s="24" t="s">
        <v>139</v>
      </c>
      <c r="C5" s="25" t="s">
        <v>140</v>
      </c>
      <c r="D5" s="25" t="s">
        <v>141</v>
      </c>
      <c r="E5" s="25" t="s">
        <v>142</v>
      </c>
      <c r="F5" s="90" t="s">
        <v>143</v>
      </c>
      <c r="G5" s="96" t="s">
        <v>144</v>
      </c>
      <c r="H5" s="102" t="s">
        <v>145</v>
      </c>
      <c r="I5" s="102" t="s">
        <v>146</v>
      </c>
      <c r="J5" s="102" t="s">
        <v>147</v>
      </c>
      <c r="K5" s="102" t="s">
        <v>148</v>
      </c>
      <c r="L5" s="102" t="s">
        <v>149</v>
      </c>
      <c r="M5" s="102" t="s">
        <v>150</v>
      </c>
      <c r="N5" s="102" t="s">
        <v>151</v>
      </c>
    </row>
    <row r="6" spans="1:14" ht="14.4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6.8" x14ac:dyDescent="0.35">
      <c r="A7" s="6" t="s">
        <v>152</v>
      </c>
      <c r="B7" s="6"/>
      <c r="C7" s="126" t="s">
        <v>156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7" t="s">
        <v>152</v>
      </c>
    </row>
    <row r="8" spans="1:14" ht="14.4" x14ac:dyDescent="0.3">
      <c r="A8" s="31" t="s">
        <v>15</v>
      </c>
      <c r="B8" s="31" t="s">
        <v>16</v>
      </c>
      <c r="C8" s="32">
        <v>353</v>
      </c>
      <c r="D8" s="32">
        <v>97</v>
      </c>
      <c r="E8" s="97">
        <v>0</v>
      </c>
      <c r="F8" s="92">
        <v>75</v>
      </c>
      <c r="G8" s="97">
        <v>25</v>
      </c>
      <c r="H8" s="97">
        <v>20</v>
      </c>
      <c r="I8" s="97">
        <v>62</v>
      </c>
      <c r="J8" s="97">
        <v>72</v>
      </c>
      <c r="K8" s="97">
        <v>86</v>
      </c>
      <c r="L8" s="97">
        <v>106</v>
      </c>
      <c r="M8" s="97">
        <v>149</v>
      </c>
      <c r="N8" s="97">
        <v>166</v>
      </c>
    </row>
    <row r="9" spans="1:14" ht="14.4" x14ac:dyDescent="0.3">
      <c r="A9" s="15" t="s">
        <v>108</v>
      </c>
      <c r="B9" s="15" t="s">
        <v>23</v>
      </c>
      <c r="C9" s="17">
        <v>346</v>
      </c>
      <c r="D9" s="17">
        <v>95</v>
      </c>
      <c r="E9" s="98">
        <v>0</v>
      </c>
      <c r="F9" s="93">
        <v>67</v>
      </c>
      <c r="G9" s="98">
        <v>27</v>
      </c>
      <c r="H9" s="98">
        <v>6</v>
      </c>
      <c r="I9" s="98">
        <v>54</v>
      </c>
      <c r="J9" s="98">
        <v>66</v>
      </c>
      <c r="K9" s="98">
        <v>80</v>
      </c>
      <c r="L9" s="98">
        <v>99</v>
      </c>
      <c r="M9" s="98">
        <v>148</v>
      </c>
      <c r="N9" s="98">
        <v>165</v>
      </c>
    </row>
    <row r="10" spans="1:14" ht="14.4" x14ac:dyDescent="0.3">
      <c r="A10" s="20" t="s">
        <v>109</v>
      </c>
      <c r="B10" s="20" t="s">
        <v>19</v>
      </c>
      <c r="C10" s="18">
        <v>343</v>
      </c>
      <c r="D10" s="18">
        <v>94</v>
      </c>
      <c r="E10" s="91">
        <v>0</v>
      </c>
      <c r="F10" s="93">
        <v>69</v>
      </c>
      <c r="G10" s="91">
        <v>27</v>
      </c>
      <c r="H10" s="91">
        <v>12</v>
      </c>
      <c r="I10" s="91">
        <v>52</v>
      </c>
      <c r="J10" s="91">
        <v>67</v>
      </c>
      <c r="K10" s="91">
        <v>82</v>
      </c>
      <c r="L10" s="91">
        <v>103</v>
      </c>
      <c r="M10" s="91">
        <v>157</v>
      </c>
      <c r="N10" s="91">
        <v>174</v>
      </c>
    </row>
    <row r="11" spans="1:14" ht="14.4" x14ac:dyDescent="0.3">
      <c r="A11" s="15" t="s">
        <v>26</v>
      </c>
      <c r="B11" s="15" t="s">
        <v>27</v>
      </c>
      <c r="C11" s="17">
        <v>340</v>
      </c>
      <c r="D11" s="17">
        <v>93</v>
      </c>
      <c r="E11" s="98">
        <v>1</v>
      </c>
      <c r="F11" s="93">
        <v>77</v>
      </c>
      <c r="G11" s="98">
        <v>24</v>
      </c>
      <c r="H11" s="98">
        <v>19</v>
      </c>
      <c r="I11" s="98">
        <v>63</v>
      </c>
      <c r="J11" s="98">
        <v>75</v>
      </c>
      <c r="K11" s="98">
        <v>89</v>
      </c>
      <c r="L11" s="98">
        <v>106</v>
      </c>
      <c r="M11" s="98">
        <v>147</v>
      </c>
      <c r="N11" s="98">
        <v>160</v>
      </c>
    </row>
    <row r="12" spans="1:14" ht="14.4" x14ac:dyDescent="0.3">
      <c r="A12" s="20" t="s">
        <v>29</v>
      </c>
      <c r="B12" s="20" t="s">
        <v>30</v>
      </c>
      <c r="C12" s="18">
        <v>320</v>
      </c>
      <c r="D12" s="18">
        <v>88</v>
      </c>
      <c r="E12" s="91">
        <v>0</v>
      </c>
      <c r="F12" s="93">
        <v>75</v>
      </c>
      <c r="G12" s="91">
        <v>27</v>
      </c>
      <c r="H12" s="91">
        <v>19</v>
      </c>
      <c r="I12" s="91">
        <v>57</v>
      </c>
      <c r="J12" s="91">
        <v>70</v>
      </c>
      <c r="K12" s="91">
        <v>91</v>
      </c>
      <c r="L12" s="91">
        <v>110</v>
      </c>
      <c r="M12" s="91">
        <v>152</v>
      </c>
      <c r="N12" s="91">
        <v>157</v>
      </c>
    </row>
    <row r="13" spans="1:14" ht="15.75" customHeight="1" x14ac:dyDescent="0.3">
      <c r="A13" s="15" t="s">
        <v>32</v>
      </c>
      <c r="B13" s="15" t="s">
        <v>33</v>
      </c>
      <c r="C13" s="17">
        <v>343</v>
      </c>
      <c r="D13" s="17">
        <v>94</v>
      </c>
      <c r="E13" s="98">
        <v>1</v>
      </c>
      <c r="F13" s="93">
        <v>70</v>
      </c>
      <c r="G13" s="98">
        <v>25</v>
      </c>
      <c r="H13" s="98">
        <v>10</v>
      </c>
      <c r="I13" s="98">
        <v>59</v>
      </c>
      <c r="J13" s="98">
        <v>68</v>
      </c>
      <c r="K13" s="98">
        <v>81</v>
      </c>
      <c r="L13" s="98">
        <v>98</v>
      </c>
      <c r="M13" s="98">
        <v>150</v>
      </c>
      <c r="N13" s="98">
        <v>165</v>
      </c>
    </row>
    <row r="14" spans="1:14" ht="14.4" x14ac:dyDescent="0.3">
      <c r="A14" s="20" t="s">
        <v>35</v>
      </c>
      <c r="B14" s="20" t="s">
        <v>36</v>
      </c>
      <c r="C14" s="18">
        <v>342</v>
      </c>
      <c r="D14" s="18">
        <v>94</v>
      </c>
      <c r="E14" s="91">
        <v>1</v>
      </c>
      <c r="F14" s="93">
        <v>74</v>
      </c>
      <c r="G14" s="91">
        <v>25</v>
      </c>
      <c r="H14" s="91">
        <v>8</v>
      </c>
      <c r="I14" s="91">
        <v>60</v>
      </c>
      <c r="J14" s="91">
        <v>71</v>
      </c>
      <c r="K14" s="91">
        <v>86</v>
      </c>
      <c r="L14" s="91">
        <v>103</v>
      </c>
      <c r="M14" s="91">
        <v>144</v>
      </c>
      <c r="N14" s="91">
        <v>162</v>
      </c>
    </row>
    <row r="15" spans="1:14" ht="14.4" x14ac:dyDescent="0.3">
      <c r="A15" s="15" t="s">
        <v>39</v>
      </c>
      <c r="B15" s="15" t="s">
        <v>40</v>
      </c>
      <c r="C15" s="17">
        <v>351</v>
      </c>
      <c r="D15" s="17">
        <v>96</v>
      </c>
      <c r="E15" s="98">
        <v>0</v>
      </c>
      <c r="F15" s="93">
        <v>71</v>
      </c>
      <c r="G15" s="98">
        <v>26</v>
      </c>
      <c r="H15" s="98">
        <v>9</v>
      </c>
      <c r="I15" s="98">
        <v>57</v>
      </c>
      <c r="J15" s="98">
        <v>69</v>
      </c>
      <c r="K15" s="98">
        <v>80</v>
      </c>
      <c r="L15" s="98">
        <v>102</v>
      </c>
      <c r="M15" s="98">
        <v>150</v>
      </c>
      <c r="N15" s="98">
        <v>168</v>
      </c>
    </row>
    <row r="16" spans="1:14" ht="14.4" x14ac:dyDescent="0.3">
      <c r="A16" s="20" t="s">
        <v>43</v>
      </c>
      <c r="B16" s="20" t="s">
        <v>44</v>
      </c>
      <c r="C16" s="18">
        <v>354</v>
      </c>
      <c r="D16" s="18">
        <v>97</v>
      </c>
      <c r="E16" s="91">
        <v>0</v>
      </c>
      <c r="F16" s="93">
        <v>75</v>
      </c>
      <c r="G16" s="91">
        <v>26</v>
      </c>
      <c r="H16" s="91">
        <v>16</v>
      </c>
      <c r="I16" s="91">
        <v>59</v>
      </c>
      <c r="J16" s="91">
        <v>72</v>
      </c>
      <c r="K16" s="91">
        <v>88</v>
      </c>
      <c r="L16" s="91">
        <v>109</v>
      </c>
      <c r="M16" s="91">
        <v>153</v>
      </c>
      <c r="N16" s="91">
        <v>169</v>
      </c>
    </row>
    <row r="17" spans="1:14" ht="14.4" x14ac:dyDescent="0.3">
      <c r="A17" s="15" t="s">
        <v>46</v>
      </c>
      <c r="B17" s="15" t="s">
        <v>47</v>
      </c>
      <c r="C17" s="17">
        <v>349</v>
      </c>
      <c r="D17" s="17">
        <v>96</v>
      </c>
      <c r="E17" s="98">
        <v>0</v>
      </c>
      <c r="F17" s="93">
        <v>74</v>
      </c>
      <c r="G17" s="98">
        <v>19</v>
      </c>
      <c r="H17" s="98">
        <v>16</v>
      </c>
      <c r="I17" s="98">
        <v>64</v>
      </c>
      <c r="J17" s="98">
        <v>72</v>
      </c>
      <c r="K17" s="98">
        <v>82</v>
      </c>
      <c r="L17" s="98">
        <v>92</v>
      </c>
      <c r="M17" s="98">
        <v>135</v>
      </c>
      <c r="N17" s="98">
        <v>142</v>
      </c>
    </row>
    <row r="18" spans="1:14" ht="14.4" x14ac:dyDescent="0.3">
      <c r="A18" s="20" t="s">
        <v>110</v>
      </c>
      <c r="B18" s="20" t="s">
        <v>51</v>
      </c>
      <c r="C18" s="18">
        <v>345</v>
      </c>
      <c r="D18" s="18">
        <v>95</v>
      </c>
      <c r="E18" s="91">
        <v>1</v>
      </c>
      <c r="F18" s="93">
        <v>75</v>
      </c>
      <c r="G18" s="91">
        <v>24</v>
      </c>
      <c r="H18" s="91">
        <v>16</v>
      </c>
      <c r="I18" s="91">
        <v>62</v>
      </c>
      <c r="J18" s="91">
        <v>73</v>
      </c>
      <c r="K18" s="91">
        <v>85</v>
      </c>
      <c r="L18" s="91">
        <v>102</v>
      </c>
      <c r="M18" s="91">
        <v>148</v>
      </c>
      <c r="N18" s="91">
        <v>169</v>
      </c>
    </row>
    <row r="19" spans="1:14" ht="14.4" x14ac:dyDescent="0.3">
      <c r="A19" s="15" t="s">
        <v>54</v>
      </c>
      <c r="B19" s="15" t="s">
        <v>55</v>
      </c>
      <c r="C19" s="17">
        <v>349</v>
      </c>
      <c r="D19" s="17">
        <v>96</v>
      </c>
      <c r="E19" s="98">
        <v>0</v>
      </c>
      <c r="F19" s="93">
        <v>68</v>
      </c>
      <c r="G19" s="98">
        <v>25</v>
      </c>
      <c r="H19" s="98">
        <v>13</v>
      </c>
      <c r="I19" s="98">
        <v>54</v>
      </c>
      <c r="J19" s="98">
        <v>66</v>
      </c>
      <c r="K19" s="98">
        <v>79</v>
      </c>
      <c r="L19" s="98">
        <v>96</v>
      </c>
      <c r="M19" s="98">
        <v>148</v>
      </c>
      <c r="N19" s="98">
        <v>162</v>
      </c>
    </row>
    <row r="20" spans="1:14" ht="14.4" x14ac:dyDescent="0.3">
      <c r="A20" s="20" t="s">
        <v>57</v>
      </c>
      <c r="B20" s="20" t="s">
        <v>58</v>
      </c>
      <c r="C20" s="18">
        <v>347</v>
      </c>
      <c r="D20" s="18">
        <v>95</v>
      </c>
      <c r="E20" s="91">
        <v>1</v>
      </c>
      <c r="F20" s="93">
        <v>75</v>
      </c>
      <c r="G20" s="91">
        <v>21</v>
      </c>
      <c r="H20" s="91">
        <v>16</v>
      </c>
      <c r="I20" s="91">
        <v>65</v>
      </c>
      <c r="J20" s="91">
        <v>74</v>
      </c>
      <c r="K20" s="91">
        <v>84</v>
      </c>
      <c r="L20" s="91">
        <v>94</v>
      </c>
      <c r="M20" s="91">
        <v>145</v>
      </c>
      <c r="N20" s="91">
        <v>151</v>
      </c>
    </row>
    <row r="21" spans="1:14" ht="14.4" x14ac:dyDescent="0.3">
      <c r="A21" s="15" t="s">
        <v>63</v>
      </c>
      <c r="B21" s="15" t="s">
        <v>62</v>
      </c>
      <c r="C21" s="17">
        <v>330</v>
      </c>
      <c r="D21" s="17">
        <v>90</v>
      </c>
      <c r="E21" s="98">
        <v>1</v>
      </c>
      <c r="F21" s="93">
        <v>72</v>
      </c>
      <c r="G21" s="98">
        <v>22</v>
      </c>
      <c r="H21" s="98">
        <v>6</v>
      </c>
      <c r="I21" s="98">
        <v>61</v>
      </c>
      <c r="J21" s="98">
        <v>72</v>
      </c>
      <c r="K21" s="98">
        <v>82</v>
      </c>
      <c r="L21" s="98">
        <v>93</v>
      </c>
      <c r="M21" s="98">
        <v>142</v>
      </c>
      <c r="N21" s="98">
        <v>153</v>
      </c>
    </row>
    <row r="22" spans="1:14" ht="14.4" x14ac:dyDescent="0.3">
      <c r="A22" s="20" t="s">
        <v>65</v>
      </c>
      <c r="B22" s="20" t="s">
        <v>66</v>
      </c>
      <c r="C22" s="18">
        <v>350</v>
      </c>
      <c r="D22" s="18">
        <v>96</v>
      </c>
      <c r="E22" s="91">
        <v>0</v>
      </c>
      <c r="F22" s="93">
        <v>73</v>
      </c>
      <c r="G22" s="91">
        <v>28</v>
      </c>
      <c r="H22" s="91">
        <v>16</v>
      </c>
      <c r="I22" s="91">
        <v>58</v>
      </c>
      <c r="J22" s="91">
        <v>70</v>
      </c>
      <c r="K22" s="91">
        <v>86</v>
      </c>
      <c r="L22" s="91">
        <v>107</v>
      </c>
      <c r="M22" s="91">
        <v>162</v>
      </c>
      <c r="N22" s="91">
        <v>174</v>
      </c>
    </row>
    <row r="23" spans="1:14" ht="14.4" x14ac:dyDescent="0.3">
      <c r="A23" s="15" t="s">
        <v>111</v>
      </c>
      <c r="B23" s="15" t="s">
        <v>69</v>
      </c>
      <c r="C23" s="17">
        <v>344</v>
      </c>
      <c r="D23" s="17">
        <v>94</v>
      </c>
      <c r="E23" s="98">
        <v>0</v>
      </c>
      <c r="F23" s="93">
        <v>70</v>
      </c>
      <c r="G23" s="98">
        <v>24</v>
      </c>
      <c r="H23" s="98">
        <v>11</v>
      </c>
      <c r="I23" s="98">
        <v>58</v>
      </c>
      <c r="J23" s="98">
        <v>68</v>
      </c>
      <c r="K23" s="98">
        <v>79</v>
      </c>
      <c r="L23" s="98">
        <v>99</v>
      </c>
      <c r="M23" s="98">
        <v>151</v>
      </c>
      <c r="N23" s="98">
        <v>173</v>
      </c>
    </row>
    <row r="24" spans="1:14" ht="14.4" x14ac:dyDescent="0.3">
      <c r="A24" s="20" t="s">
        <v>72</v>
      </c>
      <c r="B24" s="20" t="s">
        <v>73</v>
      </c>
      <c r="C24" s="18">
        <v>340</v>
      </c>
      <c r="D24" s="18">
        <v>93</v>
      </c>
      <c r="E24" s="91">
        <v>2</v>
      </c>
      <c r="F24" s="93">
        <v>75</v>
      </c>
      <c r="G24" s="91">
        <v>23</v>
      </c>
      <c r="H24" s="91">
        <v>8</v>
      </c>
      <c r="I24" s="91">
        <v>63</v>
      </c>
      <c r="J24" s="91">
        <v>73</v>
      </c>
      <c r="K24" s="91">
        <v>84</v>
      </c>
      <c r="L24" s="91">
        <v>99</v>
      </c>
      <c r="M24" s="91">
        <v>153</v>
      </c>
      <c r="N24" s="91">
        <v>160</v>
      </c>
    </row>
    <row r="25" spans="1:14" ht="14.4" x14ac:dyDescent="0.3">
      <c r="A25" s="105" t="s">
        <v>113</v>
      </c>
      <c r="B25" s="105" t="s">
        <v>76</v>
      </c>
      <c r="C25" s="106">
        <v>339</v>
      </c>
      <c r="D25" s="106">
        <v>93</v>
      </c>
      <c r="E25" s="107">
        <v>0</v>
      </c>
      <c r="F25" s="108">
        <v>73</v>
      </c>
      <c r="G25" s="107">
        <v>22</v>
      </c>
      <c r="H25" s="107">
        <v>23</v>
      </c>
      <c r="I25" s="107">
        <v>60</v>
      </c>
      <c r="J25" s="107">
        <v>71</v>
      </c>
      <c r="K25" s="107">
        <v>83</v>
      </c>
      <c r="L25" s="107">
        <v>102</v>
      </c>
      <c r="M25" s="107">
        <v>141</v>
      </c>
      <c r="N25" s="107">
        <v>152</v>
      </c>
    </row>
    <row r="26" spans="1:14" ht="14.4" x14ac:dyDescent="0.3">
      <c r="A26" s="19" t="s">
        <v>157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9" spans="1:14" ht="14.4" x14ac:dyDescent="0.3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14.4" x14ac:dyDescent="0.3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ht="14.4" x14ac:dyDescent="0.3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ht="14.4" x14ac:dyDescent="0.3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3:14" ht="14.4" x14ac:dyDescent="0.3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3:14" ht="14.4" x14ac:dyDescent="0.3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3:14" ht="14.4" x14ac:dyDescent="0.3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3:14" ht="14.4" x14ac:dyDescent="0.3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3:14" ht="14.4" x14ac:dyDescent="0.3"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3:14" ht="14.4" x14ac:dyDescent="0.3"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3:14" ht="14.4" x14ac:dyDescent="0.3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3:14" ht="14.4" x14ac:dyDescent="0.3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3:14" ht="14.4" x14ac:dyDescent="0.3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3:14" ht="14.4" x14ac:dyDescent="0.3"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3:14" ht="14.4" x14ac:dyDescent="0.3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3:14" ht="14.4" x14ac:dyDescent="0.3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3:14" ht="14.4" x14ac:dyDescent="0.3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3:14" ht="14.4" x14ac:dyDescent="0.3"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3:14" ht="14.4" x14ac:dyDescent="0.3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</sheetData>
  <mergeCells count="2">
    <mergeCell ref="C7:M7"/>
    <mergeCell ref="A1:G1"/>
  </mergeCells>
  <phoneticPr fontId="5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M30"/>
  <sheetViews>
    <sheetView showGridLines="0" workbookViewId="0">
      <selection sqref="A1:I1"/>
    </sheetView>
  </sheetViews>
  <sheetFormatPr defaultColWidth="9.109375" defaultRowHeight="14.4" x14ac:dyDescent="0.3"/>
  <cols>
    <col min="1" max="1" width="26" style="4" customWidth="1"/>
    <col min="2" max="2" width="21.88671875" style="4" customWidth="1"/>
    <col min="3" max="6" width="12.6640625" style="4" customWidth="1"/>
    <col min="7" max="7" width="16" style="4" customWidth="1"/>
    <col min="8" max="8" width="14.88671875" style="4" customWidth="1"/>
    <col min="9" max="16384" width="9.109375" style="4"/>
  </cols>
  <sheetData>
    <row r="1" spans="1:39" x14ac:dyDescent="0.3">
      <c r="A1" s="122" t="s">
        <v>5</v>
      </c>
      <c r="B1" s="122"/>
      <c r="C1" s="122"/>
      <c r="D1" s="122"/>
      <c r="E1" s="122"/>
      <c r="F1" s="122"/>
      <c r="G1" s="122"/>
      <c r="H1" s="122"/>
      <c r="I1" s="12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</row>
    <row r="3" spans="1:39" x14ac:dyDescent="0.3">
      <c r="A3" s="27" t="s">
        <v>138</v>
      </c>
      <c r="B3" s="27" t="s">
        <v>139</v>
      </c>
      <c r="C3" s="41">
        <v>45089</v>
      </c>
      <c r="D3" s="41">
        <v>45090</v>
      </c>
      <c r="E3" s="41">
        <v>45093</v>
      </c>
      <c r="F3" s="41">
        <v>45094</v>
      </c>
      <c r="G3" s="26" t="s">
        <v>158</v>
      </c>
      <c r="H3" s="26" t="s">
        <v>159</v>
      </c>
      <c r="I3" s="26" t="s">
        <v>151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</row>
    <row r="4" spans="1:39" x14ac:dyDescent="0.3">
      <c r="A4" s="20" t="s">
        <v>15</v>
      </c>
      <c r="B4" s="20" t="s">
        <v>16</v>
      </c>
      <c r="C4" s="8">
        <v>168</v>
      </c>
      <c r="D4" s="8">
        <v>173</v>
      </c>
      <c r="E4" s="8">
        <v>153</v>
      </c>
      <c r="F4" s="18">
        <v>170</v>
      </c>
      <c r="G4" s="18">
        <f t="shared" ref="G4:G21" si="0">COUNTIF(C4:F4,"&gt;180")</f>
        <v>0</v>
      </c>
      <c r="H4" s="18">
        <f t="shared" ref="H4:H21" si="1">COUNTIF(C4:F4,"&gt;240")</f>
        <v>0</v>
      </c>
      <c r="I4" s="18">
        <f t="shared" ref="I4:I21" si="2">MAX(C4:F4)</f>
        <v>173</v>
      </c>
      <c r="J4" s="52"/>
      <c r="K4" s="30"/>
      <c r="L4" s="30"/>
      <c r="M4" s="30"/>
      <c r="N4" s="30"/>
      <c r="O4" s="30"/>
      <c r="P4" s="30"/>
      <c r="Q4" s="30"/>
      <c r="R4" s="30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</row>
    <row r="5" spans="1:39" x14ac:dyDescent="0.3">
      <c r="A5" s="76" t="s">
        <v>108</v>
      </c>
      <c r="B5" s="76" t="s">
        <v>23</v>
      </c>
      <c r="C5" s="109">
        <v>164</v>
      </c>
      <c r="D5" s="109">
        <v>162</v>
      </c>
      <c r="E5" s="109">
        <v>164</v>
      </c>
      <c r="F5" s="79">
        <v>178</v>
      </c>
      <c r="G5" s="79">
        <f t="shared" si="0"/>
        <v>0</v>
      </c>
      <c r="H5" s="79">
        <f t="shared" si="1"/>
        <v>0</v>
      </c>
      <c r="I5" s="79">
        <f t="shared" si="2"/>
        <v>178</v>
      </c>
      <c r="J5" s="52"/>
      <c r="K5" s="30"/>
      <c r="L5" s="30"/>
      <c r="M5" s="30"/>
      <c r="N5" s="30"/>
      <c r="O5" s="30"/>
      <c r="P5" s="30"/>
      <c r="Q5" s="30"/>
      <c r="R5" s="30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</row>
    <row r="6" spans="1:39" s="114" customFormat="1" x14ac:dyDescent="0.3">
      <c r="A6" s="84" t="s">
        <v>109</v>
      </c>
      <c r="B6" s="84" t="s">
        <v>19</v>
      </c>
      <c r="C6" s="111">
        <v>175</v>
      </c>
      <c r="D6" s="111">
        <v>167</v>
      </c>
      <c r="E6" s="111">
        <v>149</v>
      </c>
      <c r="F6" s="87">
        <v>193</v>
      </c>
      <c r="G6" s="87">
        <f t="shared" si="0"/>
        <v>1</v>
      </c>
      <c r="H6" s="87">
        <f t="shared" si="1"/>
        <v>0</v>
      </c>
      <c r="I6" s="87">
        <f t="shared" si="2"/>
        <v>193</v>
      </c>
      <c r="J6" s="112"/>
      <c r="K6" s="113"/>
      <c r="L6" s="113"/>
      <c r="M6" s="113"/>
      <c r="N6" s="113"/>
      <c r="O6" s="113"/>
      <c r="P6" s="113"/>
      <c r="Q6" s="113"/>
      <c r="R6" s="113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</row>
    <row r="7" spans="1:39" x14ac:dyDescent="0.3">
      <c r="A7" s="76" t="s">
        <v>26</v>
      </c>
      <c r="B7" s="76" t="s">
        <v>27</v>
      </c>
      <c r="C7" s="109">
        <v>147</v>
      </c>
      <c r="D7" s="109">
        <v>165</v>
      </c>
      <c r="E7" s="109">
        <v>141</v>
      </c>
      <c r="F7" s="79">
        <v>162</v>
      </c>
      <c r="G7" s="79">
        <f t="shared" si="0"/>
        <v>0</v>
      </c>
      <c r="H7" s="79">
        <f t="shared" si="1"/>
        <v>0</v>
      </c>
      <c r="I7" s="79">
        <f t="shared" si="2"/>
        <v>165</v>
      </c>
      <c r="J7" s="52"/>
      <c r="K7" s="30"/>
      <c r="L7" s="30"/>
      <c r="M7" s="30"/>
      <c r="N7" s="30"/>
      <c r="O7" s="30"/>
      <c r="P7" s="30"/>
      <c r="Q7" s="30"/>
      <c r="R7" s="30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</row>
    <row r="8" spans="1:39" s="114" customFormat="1" x14ac:dyDescent="0.3">
      <c r="A8" s="84" t="s">
        <v>29</v>
      </c>
      <c r="B8" s="84" t="s">
        <v>30</v>
      </c>
      <c r="C8" s="111">
        <v>161</v>
      </c>
      <c r="D8" s="111">
        <v>170</v>
      </c>
      <c r="E8" s="111">
        <v>139</v>
      </c>
      <c r="F8" s="87">
        <v>165</v>
      </c>
      <c r="G8" s="87">
        <f t="shared" si="0"/>
        <v>0</v>
      </c>
      <c r="H8" s="87">
        <f t="shared" si="1"/>
        <v>0</v>
      </c>
      <c r="I8" s="87">
        <f t="shared" si="2"/>
        <v>170</v>
      </c>
      <c r="J8" s="112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</row>
    <row r="9" spans="1:39" x14ac:dyDescent="0.3">
      <c r="A9" s="76" t="s">
        <v>32</v>
      </c>
      <c r="B9" s="76" t="s">
        <v>33</v>
      </c>
      <c r="C9" s="109">
        <v>179</v>
      </c>
      <c r="D9" s="109">
        <v>176</v>
      </c>
      <c r="E9" s="109">
        <v>178</v>
      </c>
      <c r="F9" s="79">
        <v>166</v>
      </c>
      <c r="G9" s="79">
        <f t="shared" si="0"/>
        <v>0</v>
      </c>
      <c r="H9" s="79">
        <f t="shared" si="1"/>
        <v>0</v>
      </c>
      <c r="I9" s="79">
        <f t="shared" si="2"/>
        <v>179</v>
      </c>
      <c r="J9" s="52"/>
      <c r="K9" s="30"/>
      <c r="L9" s="30"/>
      <c r="M9" s="30"/>
      <c r="N9" s="30"/>
      <c r="O9" s="30"/>
      <c r="P9" s="30"/>
      <c r="Q9" s="30"/>
      <c r="R9" s="30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</row>
    <row r="10" spans="1:39" s="114" customFormat="1" x14ac:dyDescent="0.3">
      <c r="A10" s="84" t="s">
        <v>35</v>
      </c>
      <c r="B10" s="84" t="s">
        <v>36</v>
      </c>
      <c r="C10" s="111">
        <v>153</v>
      </c>
      <c r="D10" s="111">
        <v>152</v>
      </c>
      <c r="E10" s="111">
        <v>143</v>
      </c>
      <c r="F10" s="87">
        <v>170</v>
      </c>
      <c r="G10" s="87">
        <f t="shared" si="0"/>
        <v>0</v>
      </c>
      <c r="H10" s="87">
        <f t="shared" si="1"/>
        <v>0</v>
      </c>
      <c r="I10" s="87">
        <f t="shared" si="2"/>
        <v>170</v>
      </c>
      <c r="J10" s="112"/>
      <c r="K10" s="113"/>
      <c r="L10" s="113"/>
      <c r="M10" s="113"/>
      <c r="N10" s="113"/>
      <c r="O10" s="113"/>
      <c r="P10" s="113"/>
      <c r="Q10" s="113"/>
      <c r="R10" s="113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</row>
    <row r="11" spans="1:39" x14ac:dyDescent="0.3">
      <c r="A11" s="76" t="s">
        <v>39</v>
      </c>
      <c r="B11" s="76" t="s">
        <v>40</v>
      </c>
      <c r="C11" s="109">
        <v>186</v>
      </c>
      <c r="D11" s="109">
        <v>182</v>
      </c>
      <c r="E11" s="109">
        <v>176</v>
      </c>
      <c r="F11" s="79">
        <v>168</v>
      </c>
      <c r="G11" s="79">
        <f t="shared" si="0"/>
        <v>2</v>
      </c>
      <c r="H11" s="79">
        <f t="shared" si="1"/>
        <v>0</v>
      </c>
      <c r="I11" s="79">
        <f t="shared" si="2"/>
        <v>186</v>
      </c>
      <c r="J11" s="52"/>
      <c r="K11" s="30"/>
      <c r="L11" s="30"/>
      <c r="M11" s="30"/>
      <c r="N11" s="30"/>
      <c r="O11" s="30"/>
      <c r="P11" s="30"/>
      <c r="Q11" s="30"/>
      <c r="R11" s="30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</row>
    <row r="12" spans="1:39" s="114" customFormat="1" x14ac:dyDescent="0.3">
      <c r="A12" s="84" t="s">
        <v>43</v>
      </c>
      <c r="B12" s="84" t="s">
        <v>44</v>
      </c>
      <c r="C12" s="111">
        <v>166</v>
      </c>
      <c r="D12" s="111">
        <v>164</v>
      </c>
      <c r="E12" s="111">
        <v>147</v>
      </c>
      <c r="F12" s="87">
        <v>173</v>
      </c>
      <c r="G12" s="87">
        <f t="shared" si="0"/>
        <v>0</v>
      </c>
      <c r="H12" s="87">
        <f t="shared" si="1"/>
        <v>0</v>
      </c>
      <c r="I12" s="87">
        <f t="shared" si="2"/>
        <v>173</v>
      </c>
      <c r="J12" s="112"/>
      <c r="K12" s="113"/>
      <c r="L12" s="113"/>
      <c r="M12" s="113"/>
      <c r="N12" s="113"/>
      <c r="O12" s="113"/>
      <c r="P12" s="113"/>
      <c r="Q12" s="113"/>
      <c r="R12" s="113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</row>
    <row r="13" spans="1:39" x14ac:dyDescent="0.3">
      <c r="A13" s="76" t="s">
        <v>46</v>
      </c>
      <c r="B13" s="76" t="s">
        <v>47</v>
      </c>
      <c r="C13" s="109">
        <v>134</v>
      </c>
      <c r="D13" s="109">
        <v>160</v>
      </c>
      <c r="E13" s="109">
        <v>147</v>
      </c>
      <c r="F13" s="79">
        <v>143</v>
      </c>
      <c r="G13" s="79">
        <f t="shared" si="0"/>
        <v>0</v>
      </c>
      <c r="H13" s="79">
        <f t="shared" si="1"/>
        <v>0</v>
      </c>
      <c r="I13" s="79">
        <f t="shared" si="2"/>
        <v>160</v>
      </c>
      <c r="J13" s="52"/>
      <c r="K13" s="30"/>
      <c r="L13" s="30"/>
      <c r="M13" s="30"/>
      <c r="N13" s="30"/>
      <c r="O13" s="30"/>
      <c r="P13" s="30"/>
      <c r="Q13" s="30"/>
      <c r="R13" s="30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</row>
    <row r="14" spans="1:39" s="114" customFormat="1" x14ac:dyDescent="0.3">
      <c r="A14" s="84" t="s">
        <v>110</v>
      </c>
      <c r="B14" s="84" t="s">
        <v>51</v>
      </c>
      <c r="C14" s="111">
        <v>166</v>
      </c>
      <c r="D14" s="111">
        <v>166</v>
      </c>
      <c r="E14" s="111">
        <v>187</v>
      </c>
      <c r="F14" s="87">
        <v>164</v>
      </c>
      <c r="G14" s="87">
        <f t="shared" si="0"/>
        <v>1</v>
      </c>
      <c r="H14" s="87">
        <f t="shared" si="1"/>
        <v>0</v>
      </c>
      <c r="I14" s="87">
        <f t="shared" si="2"/>
        <v>187</v>
      </c>
      <c r="J14" s="112"/>
      <c r="K14" s="113"/>
      <c r="L14" s="113"/>
      <c r="M14" s="113"/>
      <c r="N14" s="113"/>
      <c r="O14" s="113"/>
      <c r="P14" s="113"/>
      <c r="Q14" s="113"/>
      <c r="R14" s="113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</row>
    <row r="15" spans="1:39" x14ac:dyDescent="0.3">
      <c r="A15" s="76" t="s">
        <v>54</v>
      </c>
      <c r="B15" s="76" t="s">
        <v>55</v>
      </c>
      <c r="C15" s="109">
        <v>158</v>
      </c>
      <c r="D15" s="109">
        <v>165</v>
      </c>
      <c r="E15" s="109">
        <v>172</v>
      </c>
      <c r="F15" s="79">
        <v>169</v>
      </c>
      <c r="G15" s="79">
        <f t="shared" si="0"/>
        <v>0</v>
      </c>
      <c r="H15" s="79">
        <f t="shared" si="1"/>
        <v>0</v>
      </c>
      <c r="I15" s="79">
        <f t="shared" si="2"/>
        <v>172</v>
      </c>
      <c r="J15" s="52"/>
      <c r="K15" s="30"/>
      <c r="L15" s="30"/>
      <c r="M15" s="30"/>
      <c r="N15" s="30"/>
      <c r="O15" s="30"/>
      <c r="P15" s="30"/>
      <c r="Q15" s="30"/>
      <c r="R15" s="30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</row>
    <row r="16" spans="1:39" s="114" customFormat="1" x14ac:dyDescent="0.3">
      <c r="A16" s="84" t="s">
        <v>57</v>
      </c>
      <c r="B16" s="84" t="s">
        <v>58</v>
      </c>
      <c r="C16" s="111">
        <v>162</v>
      </c>
      <c r="D16" s="111">
        <v>162</v>
      </c>
      <c r="E16" s="111">
        <v>149</v>
      </c>
      <c r="F16" s="87">
        <v>162</v>
      </c>
      <c r="G16" s="87">
        <f t="shared" si="0"/>
        <v>0</v>
      </c>
      <c r="H16" s="87">
        <f t="shared" si="1"/>
        <v>0</v>
      </c>
      <c r="I16" s="87">
        <f t="shared" si="2"/>
        <v>162</v>
      </c>
      <c r="J16" s="112"/>
      <c r="K16" s="113"/>
      <c r="L16" s="113"/>
      <c r="M16" s="113"/>
      <c r="N16" s="113"/>
      <c r="O16" s="113"/>
      <c r="P16" s="113"/>
      <c r="Q16" s="113"/>
      <c r="R16" s="113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</row>
    <row r="17" spans="1:39" x14ac:dyDescent="0.3">
      <c r="A17" s="76" t="s">
        <v>63</v>
      </c>
      <c r="B17" s="76" t="s">
        <v>62</v>
      </c>
      <c r="C17" s="109">
        <v>162</v>
      </c>
      <c r="D17" s="109">
        <v>167</v>
      </c>
      <c r="E17" s="109">
        <v>150</v>
      </c>
      <c r="F17" s="79">
        <v>153</v>
      </c>
      <c r="G17" s="79">
        <f t="shared" si="0"/>
        <v>0</v>
      </c>
      <c r="H17" s="79">
        <f t="shared" si="1"/>
        <v>0</v>
      </c>
      <c r="I17" s="79">
        <f t="shared" si="2"/>
        <v>167</v>
      </c>
      <c r="J17" s="52"/>
      <c r="K17" s="30"/>
      <c r="L17" s="30"/>
      <c r="M17" s="30"/>
      <c r="N17" s="30"/>
      <c r="O17" s="30"/>
      <c r="P17" s="30"/>
      <c r="Q17" s="30"/>
      <c r="R17" s="30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s="114" customFormat="1" x14ac:dyDescent="0.3">
      <c r="A18" s="84" t="s">
        <v>65</v>
      </c>
      <c r="B18" s="84" t="s">
        <v>66</v>
      </c>
      <c r="C18" s="111">
        <v>175</v>
      </c>
      <c r="D18" s="111">
        <v>168</v>
      </c>
      <c r="E18" s="111">
        <v>156</v>
      </c>
      <c r="F18" s="87">
        <v>184</v>
      </c>
      <c r="G18" s="87">
        <f t="shared" si="0"/>
        <v>1</v>
      </c>
      <c r="H18" s="87">
        <f t="shared" si="1"/>
        <v>0</v>
      </c>
      <c r="I18" s="87">
        <f t="shared" si="2"/>
        <v>184</v>
      </c>
      <c r="J18" s="112"/>
      <c r="K18" s="113"/>
      <c r="L18" s="113"/>
      <c r="M18" s="113"/>
      <c r="N18" s="113"/>
      <c r="O18" s="113"/>
      <c r="P18" s="113"/>
      <c r="Q18" s="113"/>
      <c r="R18" s="113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</row>
    <row r="19" spans="1:39" x14ac:dyDescent="0.3">
      <c r="A19" s="76" t="s">
        <v>111</v>
      </c>
      <c r="B19" s="76" t="s">
        <v>69</v>
      </c>
      <c r="C19" s="109">
        <v>175</v>
      </c>
      <c r="D19" s="109">
        <v>186</v>
      </c>
      <c r="E19" s="109">
        <v>176</v>
      </c>
      <c r="F19" s="79">
        <v>170</v>
      </c>
      <c r="G19" s="79">
        <f t="shared" si="0"/>
        <v>1</v>
      </c>
      <c r="H19" s="79">
        <f t="shared" si="1"/>
        <v>0</v>
      </c>
      <c r="I19" s="79">
        <f t="shared" si="2"/>
        <v>186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</row>
    <row r="20" spans="1:39" s="114" customFormat="1" x14ac:dyDescent="0.3">
      <c r="A20" s="84" t="s">
        <v>72</v>
      </c>
      <c r="B20" s="84" t="s">
        <v>73</v>
      </c>
      <c r="C20" s="111">
        <v>163</v>
      </c>
      <c r="D20" s="111">
        <v>162</v>
      </c>
      <c r="E20" s="111">
        <v>173</v>
      </c>
      <c r="F20" s="87">
        <v>163</v>
      </c>
      <c r="G20" s="87">
        <f t="shared" si="0"/>
        <v>0</v>
      </c>
      <c r="H20" s="87">
        <f t="shared" si="1"/>
        <v>0</v>
      </c>
      <c r="I20" s="87">
        <f t="shared" si="2"/>
        <v>173</v>
      </c>
      <c r="J20" s="112"/>
      <c r="K20" s="113"/>
      <c r="L20" s="113"/>
      <c r="M20" s="113"/>
      <c r="N20" s="113"/>
      <c r="O20" s="113"/>
      <c r="P20" s="113"/>
      <c r="Q20" s="113"/>
      <c r="R20" s="113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</row>
    <row r="21" spans="1:39" x14ac:dyDescent="0.3">
      <c r="A21" s="80" t="s">
        <v>113</v>
      </c>
      <c r="B21" s="80" t="s">
        <v>76</v>
      </c>
      <c r="C21" s="110">
        <v>157</v>
      </c>
      <c r="D21" s="110">
        <v>149</v>
      </c>
      <c r="E21" s="110">
        <v>149</v>
      </c>
      <c r="F21" s="83">
        <v>156</v>
      </c>
      <c r="G21" s="83">
        <f t="shared" si="0"/>
        <v>0</v>
      </c>
      <c r="H21" s="83">
        <f t="shared" si="1"/>
        <v>0</v>
      </c>
      <c r="I21" s="83">
        <f t="shared" si="2"/>
        <v>157</v>
      </c>
      <c r="J21" s="52"/>
      <c r="K21" s="30"/>
      <c r="L21" s="30"/>
      <c r="M21" s="30"/>
      <c r="N21" s="30"/>
      <c r="O21" s="30"/>
      <c r="P21" s="30"/>
      <c r="Q21" s="30"/>
      <c r="R21" s="30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1:39" x14ac:dyDescent="0.3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1:39" x14ac:dyDescent="0.3">
      <c r="A23" s="8"/>
      <c r="B23" s="22" t="s">
        <v>160</v>
      </c>
      <c r="C23" s="18">
        <f t="shared" ref="C23:E23" si="3">COUNTIF(C4:C21,"&gt;180")</f>
        <v>1</v>
      </c>
      <c r="D23" s="18">
        <f t="shared" si="3"/>
        <v>2</v>
      </c>
      <c r="E23" s="18">
        <f t="shared" si="3"/>
        <v>1</v>
      </c>
      <c r="F23" s="18">
        <f>COUNTIF(F4:F21,"&gt;180")</f>
        <v>2</v>
      </c>
      <c r="G23" s="8"/>
      <c r="H23" s="8"/>
      <c r="I23" s="8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1:39" x14ac:dyDescent="0.3">
      <c r="A24" s="8"/>
      <c r="B24" s="22" t="s">
        <v>161</v>
      </c>
      <c r="C24" s="18">
        <f t="shared" ref="C24:E24" si="4">MAX(C4:C21)</f>
        <v>186</v>
      </c>
      <c r="D24" s="18">
        <f t="shared" si="4"/>
        <v>186</v>
      </c>
      <c r="E24" s="18">
        <f t="shared" si="4"/>
        <v>187</v>
      </c>
      <c r="F24" s="18">
        <f>MAX(F4:F21)</f>
        <v>193</v>
      </c>
      <c r="G24" s="8"/>
      <c r="H24" s="8"/>
      <c r="I24" s="8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1:39" x14ac:dyDescent="0.3">
      <c r="A25" s="8"/>
      <c r="B25" s="22" t="s">
        <v>162</v>
      </c>
      <c r="C25" s="23">
        <f t="shared" ref="C25:E25" si="5">AVERAGE(C4:C21)</f>
        <v>163.94444444444446</v>
      </c>
      <c r="D25" s="23">
        <f t="shared" si="5"/>
        <v>166.44444444444446</v>
      </c>
      <c r="E25" s="23">
        <f t="shared" si="5"/>
        <v>158.27777777777777</v>
      </c>
      <c r="F25" s="23">
        <f>AVERAGE(F4:F21)</f>
        <v>167.16666666666666</v>
      </c>
      <c r="G25" s="18"/>
      <c r="H25" s="18"/>
      <c r="I25" s="18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1:39" x14ac:dyDescent="0.3">
      <c r="A26" s="8"/>
      <c r="B26" s="22" t="s">
        <v>163</v>
      </c>
      <c r="C26" s="18">
        <f t="shared" ref="C26:E26" si="6">MIN(C4:C21)</f>
        <v>134</v>
      </c>
      <c r="D26" s="18">
        <f t="shared" si="6"/>
        <v>149</v>
      </c>
      <c r="E26" s="18">
        <f t="shared" si="6"/>
        <v>139</v>
      </c>
      <c r="F26" s="18">
        <f>MIN(F4:F21)</f>
        <v>143</v>
      </c>
      <c r="G26" s="18"/>
      <c r="H26" s="18"/>
      <c r="I26" s="18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</row>
    <row r="27" spans="1:39" x14ac:dyDescent="0.3">
      <c r="A27" s="8"/>
      <c r="B27" s="8"/>
      <c r="C27" s="8"/>
      <c r="D27" s="8"/>
      <c r="E27" s="8"/>
      <c r="F27" s="8"/>
      <c r="G27" s="18"/>
      <c r="H27" s="18"/>
      <c r="I27" s="18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  <row r="28" spans="1:39" x14ac:dyDescent="0.3">
      <c r="A28" s="8" t="s">
        <v>164</v>
      </c>
      <c r="B28" s="8"/>
      <c r="C28" s="8"/>
      <c r="D28" s="8"/>
      <c r="E28" s="8"/>
      <c r="F28" s="8"/>
      <c r="G28" s="8"/>
      <c r="H28" s="8"/>
      <c r="I28" s="8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</row>
    <row r="29" spans="1:39" x14ac:dyDescent="0.3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</row>
    <row r="30" spans="1:39" x14ac:dyDescent="0.3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</sheetData>
  <mergeCells count="1">
    <mergeCell ref="A1:I1"/>
  </mergeCells>
  <phoneticPr fontId="52" type="noConversion"/>
  <pageMargins left="0.7" right="0.7" top="0.75" bottom="0.75" header="0.3" footer="0.3"/>
  <pageSetup paperSize="9" orientation="portrait" r:id="rId1"/>
  <ignoredErrors>
    <ignoredError sqref="C23:D26 F23:F26 E23:E2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e4519-f806-4f9f-af74-05cb35adedfc" xsi:nil="true"/>
    <lcf76f155ced4ddcb4097134ff3c332f xmlns="b8d0b524-46bb-403d-abb3-ce7463039ee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828FCBBF85B419B0B540123671162" ma:contentTypeVersion="15" ma:contentTypeDescription="Een nieuw document maken." ma:contentTypeScope="" ma:versionID="f6fe9322e68e2f8965e53ccf0c38802d">
  <xsd:schema xmlns:xsd="http://www.w3.org/2001/XMLSchema" xmlns:xs="http://www.w3.org/2001/XMLSchema" xmlns:p="http://schemas.microsoft.com/office/2006/metadata/properties" xmlns:ns2="b8d0b524-46bb-403d-abb3-ce7463039ee5" xmlns:ns3="846e4519-f806-4f9f-af74-05cb35adedfc" targetNamespace="http://schemas.microsoft.com/office/2006/metadata/properties" ma:root="true" ma:fieldsID="40eee58bf66e9ea1bfa26c576de3edd5" ns2:_="" ns3:_="">
    <xsd:import namespace="b8d0b524-46bb-403d-abb3-ce7463039ee5"/>
    <xsd:import namespace="846e4519-f806-4f9f-af74-05cb35ade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0b524-46bb-403d-abb3-ce7463039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3f5fe1b0-452f-40a2-ada2-cfa319102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e4519-f806-4f9f-af74-05cb35aded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a51816-9df4-4277-928e-8bbf3eb75ede}" ma:internalName="TaxCatchAll" ma:showField="CatchAllData" ma:web="846e4519-f806-4f9f-af74-05cb35ade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D77C03-DF1E-443F-A648-84EB08DF1FC4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b8d0b524-46bb-403d-abb3-ce7463039ee5"/>
    <ds:schemaRef ds:uri="http://schemas.openxmlformats.org/package/2006/metadata/core-properties"/>
    <ds:schemaRef ds:uri="846e4519-f806-4f9f-af74-05cb35adedfc"/>
  </ds:schemaRefs>
</ds:datastoreItem>
</file>

<file path=customXml/itemProps2.xml><?xml version="1.0" encoding="utf-8"?>
<ds:datastoreItem xmlns:ds="http://schemas.openxmlformats.org/officeDocument/2006/customXml" ds:itemID="{38CE881C-323D-49AB-A353-7B3EFCEDD5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63FDE0-D860-40B8-A609-097D0742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d0b524-46bb-403d-abb3-ce7463039ee5"/>
    <ds:schemaRef ds:uri="846e4519-f806-4f9f-af74-05cb35ad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Inhoud</vt:lpstr>
      <vt:lpstr>Ligging meetplaatsen O3</vt:lpstr>
      <vt:lpstr>Adressenlijst meetplaatsen O3</vt:lpstr>
      <vt:lpstr>Toetsing concentraties regelgev</vt:lpstr>
      <vt:lpstr>O3-concentraties uurwaarden</vt:lpstr>
      <vt:lpstr>O3-concentraties max 8-uurgm</vt:lpstr>
      <vt:lpstr>Max uurconc O3 ozondagen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Muyshondt</dc:creator>
  <cp:keywords/>
  <dc:description/>
  <cp:lastModifiedBy>Sander Devriendt</cp:lastModifiedBy>
  <cp:revision/>
  <dcterms:created xsi:type="dcterms:W3CDTF">2019-07-30T06:43:08Z</dcterms:created>
  <dcterms:modified xsi:type="dcterms:W3CDTF">2024-10-08T13:20:05Z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0x010100164828FCBBF85B419B0B540123671162</vt:lpwstr>
  </property>
  <property fmtid="{D5CDD505-2E9C-101B-9397-08002B2CF9AE}" pid="3" name="MediaServiceImageTags">
    <vt:lpwstr/>
  </property>
</Properties>
</file>